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esktop\سناما1402\"/>
    </mc:Choice>
  </mc:AlternateContent>
  <bookViews>
    <workbookView xWindow="0" yWindow="0" windowWidth="15360" windowHeight="7320" firstSheet="14" activeTab="21"/>
  </bookViews>
  <sheets>
    <sheet name="2 (19)" sheetId="81" r:id="rId1"/>
    <sheet name="2 (16)" sheetId="80" r:id="rId2"/>
    <sheet name="2 (13)" sheetId="79" r:id="rId3"/>
    <sheet name="2 (21)" sheetId="48" r:id="rId4"/>
    <sheet name="2 (18)" sheetId="45" r:id="rId5"/>
    <sheet name="2 (17)" sheetId="44" r:id="rId6"/>
    <sheet name="2 (15)" sheetId="42" r:id="rId7"/>
    <sheet name="2 (14)" sheetId="41" r:id="rId8"/>
    <sheet name="2 (12)" sheetId="39" r:id="rId9"/>
    <sheet name="2 (10)" sheetId="37" r:id="rId10"/>
    <sheet name="2 (9)" sheetId="36" r:id="rId11"/>
    <sheet name="2 (11)" sheetId="38" r:id="rId12"/>
    <sheet name="2 (6)" sheetId="78" r:id="rId13"/>
    <sheet name="2 (7)" sheetId="82" r:id="rId14"/>
    <sheet name="2" sheetId="3" r:id="rId15"/>
    <sheet name="2 (5)" sheetId="32" r:id="rId16"/>
    <sheet name="1" sheetId="1" r:id="rId17"/>
    <sheet name="1 (2)" sheetId="49" r:id="rId18"/>
    <sheet name="1 (3)" sheetId="50" r:id="rId19"/>
    <sheet name="4 (2)" sheetId="51" r:id="rId20"/>
    <sheet name="3" sheetId="2" r:id="rId21"/>
    <sheet name="4" sheetId="4" r:id="rId22"/>
    <sheet name="5 (20)" sheetId="70" r:id="rId23"/>
    <sheet name="5 (17)" sheetId="67" r:id="rId24"/>
    <sheet name="5 (19)" sheetId="69" r:id="rId25"/>
    <sheet name="5 (16)" sheetId="66" r:id="rId26"/>
    <sheet name="5 (15)" sheetId="65" r:id="rId27"/>
    <sheet name="5 (14)" sheetId="64" r:id="rId28"/>
    <sheet name="5 (13)" sheetId="63" r:id="rId29"/>
    <sheet name="5 (12)" sheetId="62" r:id="rId30"/>
    <sheet name="5 (9)" sheetId="59" r:id="rId31"/>
    <sheet name="5 (2)" sheetId="84" r:id="rId32"/>
    <sheet name="5 (6)" sheetId="56" r:id="rId33"/>
    <sheet name="5" sheetId="6" r:id="rId34"/>
    <sheet name="5 (4)" sheetId="54" r:id="rId35"/>
    <sheet name="5 (7)" sheetId="83" r:id="rId36"/>
    <sheet name="8" sheetId="20" r:id="rId37"/>
    <sheet name="9" sheetId="10" r:id="rId38"/>
    <sheet name="10" sheetId="23" r:id="rId39"/>
    <sheet name="10 (2)" sheetId="27" r:id="rId40"/>
    <sheet name="10 (3)" sheetId="28" r:id="rId41"/>
    <sheet name="11" sheetId="14" r:id="rId42"/>
    <sheet name="12" sheetId="17" r:id="rId43"/>
    <sheet name="13 (2)" sheetId="73" r:id="rId44"/>
    <sheet name="13" sheetId="22" r:id="rId45"/>
    <sheet name="متمم ها و مصرف نشده ها" sheetId="85" r:id="rId46"/>
  </sheets>
  <definedNames>
    <definedName name="_xlnm.Print_Area" localSheetId="16">'1'!$A$1:$L$18</definedName>
    <definedName name="_xlnm.Print_Area" localSheetId="17">'1 (2)'!$A$1:$L$18</definedName>
    <definedName name="_xlnm.Print_Area" localSheetId="18">'1 (3)'!$A$1:$L$18</definedName>
    <definedName name="_xlnm.Print_Area" localSheetId="38">'10'!$A$1:$V$22</definedName>
    <definedName name="_xlnm.Print_Area" localSheetId="39">'10 (2)'!$A$1:$S$26</definedName>
    <definedName name="_xlnm.Print_Area" localSheetId="40">'10 (3)'!$A$1:$S$21</definedName>
    <definedName name="_xlnm.Print_Area" localSheetId="41">'11'!$A$1:$N$14</definedName>
    <definedName name="_xlnm.Print_Area" localSheetId="44">'13'!$A$1:$I$17</definedName>
    <definedName name="_xlnm.Print_Area" localSheetId="43">'13 (2)'!$A$1:$I$17</definedName>
    <definedName name="_xlnm.Print_Area" localSheetId="20">'3'!$A$1:$Q$21</definedName>
    <definedName name="_xlnm.Print_Area" localSheetId="21">'4'!$A$29:$H$48</definedName>
    <definedName name="_xlnm.Print_Area" localSheetId="19">'4 (2)'!$A$1:$R$23</definedName>
    <definedName name="_xlnm.Print_Area" localSheetId="33">'5'!$A$1:$Q$19</definedName>
    <definedName name="_xlnm.Print_Area" localSheetId="25">'5 (16)'!$A$1:$Q$19</definedName>
    <definedName name="_xlnm.Print_Area" localSheetId="31">'5 (2)'!$A$1:$Q$19</definedName>
    <definedName name="_xlnm.Print_Area" localSheetId="30">'5 (9)'!$A$1:$Q$19</definedName>
    <definedName name="_xlnm.Print_Area" localSheetId="45">'متمم ها و مصرف نشده ها'!$A$1:$J$15</definedName>
  </definedNames>
  <calcPr calcId="162913"/>
</workbook>
</file>

<file path=xl/calcChain.xml><?xml version="1.0" encoding="utf-8"?>
<calcChain xmlns="http://schemas.openxmlformats.org/spreadsheetml/2006/main">
  <c r="H48" i="4" l="1"/>
  <c r="F32" i="4" l="1"/>
  <c r="F33" i="4"/>
  <c r="F34" i="4"/>
  <c r="F35" i="4"/>
  <c r="F36" i="4"/>
  <c r="F38" i="4"/>
  <c r="F39" i="4"/>
  <c r="F40" i="4"/>
  <c r="F41" i="4"/>
  <c r="F42" i="4"/>
  <c r="F43" i="4"/>
  <c r="F44" i="4"/>
  <c r="F45" i="4"/>
  <c r="F46" i="4"/>
  <c r="F47" i="4"/>
  <c r="F31" i="4"/>
  <c r="G48" i="4"/>
  <c r="E48" i="4"/>
  <c r="D48" i="4"/>
  <c r="F48" i="4" l="1"/>
  <c r="F14" i="85"/>
  <c r="D14" i="85"/>
  <c r="E14" i="85"/>
  <c r="I14" i="85"/>
  <c r="J14" i="85"/>
  <c r="K14" i="85"/>
  <c r="L14" i="85"/>
  <c r="H14" i="85"/>
  <c r="G14" i="85"/>
  <c r="Q13" i="84" l="1"/>
  <c r="P13" i="84"/>
  <c r="O13" i="84"/>
  <c r="R13" i="84" s="1"/>
  <c r="N13" i="84"/>
  <c r="M13" i="84"/>
  <c r="L13" i="84"/>
  <c r="K13" i="84"/>
  <c r="J13" i="84"/>
  <c r="I13" i="84"/>
  <c r="H13" i="84"/>
  <c r="G13" i="84"/>
  <c r="F13" i="84"/>
  <c r="E13" i="84"/>
  <c r="D13" i="84"/>
  <c r="C13" i="84"/>
  <c r="R12" i="84"/>
  <c r="R11" i="84"/>
  <c r="R10" i="84"/>
  <c r="R9" i="84"/>
  <c r="R8" i="84"/>
  <c r="R7" i="84"/>
  <c r="R6" i="84"/>
  <c r="G12" i="27" l="1"/>
  <c r="G11" i="27"/>
  <c r="G10" i="27"/>
  <c r="G9" i="27"/>
  <c r="I5" i="10" l="1"/>
  <c r="I6" i="10"/>
  <c r="I4" i="10"/>
  <c r="D13" i="70"/>
  <c r="E13" i="70"/>
  <c r="F13" i="70"/>
  <c r="G13" i="70"/>
  <c r="H13" i="70"/>
  <c r="I13" i="70"/>
  <c r="J13" i="70"/>
  <c r="K13" i="70"/>
  <c r="L13" i="70"/>
  <c r="M13" i="70"/>
  <c r="N13" i="70"/>
  <c r="O13" i="70"/>
  <c r="P13" i="70"/>
  <c r="Q13" i="70"/>
  <c r="C13" i="70"/>
  <c r="F13" i="63" l="1"/>
  <c r="O13" i="62" l="1"/>
  <c r="F13" i="64"/>
  <c r="D13" i="67" l="1"/>
  <c r="E13" i="67"/>
  <c r="F13" i="67"/>
  <c r="G13" i="67"/>
  <c r="H13" i="67"/>
  <c r="I13" i="67"/>
  <c r="J13" i="67"/>
  <c r="K13" i="67"/>
  <c r="L13" i="67"/>
  <c r="M13" i="67"/>
  <c r="N13" i="67"/>
  <c r="O13" i="67"/>
  <c r="P13" i="67"/>
  <c r="Q13" i="67"/>
  <c r="C13" i="67"/>
  <c r="I12" i="4" l="1"/>
  <c r="J12" i="4"/>
  <c r="L12" i="4"/>
  <c r="M12" i="4"/>
  <c r="N12" i="4"/>
  <c r="P12" i="4"/>
  <c r="Q12" i="4"/>
  <c r="C12" i="4"/>
  <c r="D12" i="4"/>
  <c r="E12" i="4"/>
  <c r="D11" i="4"/>
  <c r="E11" i="4"/>
  <c r="F11" i="4"/>
  <c r="F12" i="4" s="1"/>
  <c r="G11" i="4"/>
  <c r="G12" i="4" s="1"/>
  <c r="H11" i="4"/>
  <c r="H12" i="4" s="1"/>
  <c r="I11" i="4"/>
  <c r="J11" i="4"/>
  <c r="K11" i="4"/>
  <c r="K12" i="4" s="1"/>
  <c r="L11" i="4"/>
  <c r="M11" i="4"/>
  <c r="N11" i="4"/>
  <c r="O11" i="4"/>
  <c r="O12" i="4" s="1"/>
  <c r="P11" i="4"/>
  <c r="Q11" i="4"/>
  <c r="C11" i="4"/>
  <c r="L11" i="50" l="1"/>
  <c r="L6" i="1"/>
  <c r="L7" i="1"/>
  <c r="L8" i="1"/>
  <c r="L5" i="1"/>
  <c r="L8" i="50"/>
  <c r="L6" i="49"/>
  <c r="L7" i="49"/>
  <c r="L8" i="49"/>
  <c r="L9" i="49"/>
  <c r="L10" i="49"/>
  <c r="L11" i="49"/>
  <c r="L12" i="49"/>
  <c r="L5" i="49"/>
  <c r="K13" i="82"/>
  <c r="J13" i="82"/>
  <c r="I13" i="82"/>
  <c r="H13" i="82"/>
  <c r="G13" i="82"/>
  <c r="F13" i="82"/>
  <c r="E13" i="82"/>
  <c r="D13" i="82"/>
  <c r="C13" i="82"/>
  <c r="B13" i="82"/>
  <c r="L6" i="82"/>
  <c r="L13" i="82" s="1"/>
  <c r="L6" i="32"/>
  <c r="L13" i="3"/>
  <c r="B13" i="3"/>
  <c r="L7" i="3"/>
  <c r="L8" i="3"/>
  <c r="L9" i="3"/>
  <c r="L10" i="3"/>
  <c r="L11" i="3"/>
  <c r="L12" i="3"/>
  <c r="L6" i="3"/>
  <c r="B13" i="81"/>
  <c r="L12" i="81"/>
  <c r="L6" i="81"/>
  <c r="L13" i="81" s="1"/>
  <c r="B13" i="80"/>
  <c r="L12" i="80"/>
  <c r="L6" i="80"/>
  <c r="L13" i="80" s="1"/>
  <c r="B13" i="79"/>
  <c r="L12" i="79"/>
  <c r="L6" i="79"/>
  <c r="L13" i="79" s="1"/>
  <c r="L12" i="38"/>
  <c r="L6" i="38"/>
  <c r="B13" i="38"/>
  <c r="L7" i="36"/>
  <c r="L8" i="36"/>
  <c r="L9" i="36"/>
  <c r="L10" i="36"/>
  <c r="L11" i="36"/>
  <c r="L12" i="36"/>
  <c r="L6" i="36"/>
  <c r="B13" i="37"/>
  <c r="L6" i="37"/>
  <c r="L13" i="37" s="1"/>
  <c r="L12" i="39"/>
  <c r="L6" i="39"/>
  <c r="L6" i="41"/>
  <c r="L6" i="42"/>
  <c r="L7" i="44"/>
  <c r="L8" i="44"/>
  <c r="L9" i="44"/>
  <c r="L10" i="44"/>
  <c r="L11" i="44"/>
  <c r="L12" i="44"/>
  <c r="L6" i="44"/>
  <c r="R7" i="2" l="1"/>
  <c r="R8" i="2"/>
  <c r="R9" i="2"/>
  <c r="R10" i="2"/>
  <c r="R11" i="2"/>
  <c r="R12" i="2"/>
  <c r="R13" i="2"/>
  <c r="R6" i="2"/>
  <c r="R6" i="4"/>
  <c r="R7" i="4"/>
  <c r="R10" i="4"/>
  <c r="R11" i="4"/>
  <c r="R12" i="4"/>
  <c r="R13" i="4"/>
  <c r="R5" i="4"/>
  <c r="R7" i="6" l="1"/>
  <c r="R8" i="6"/>
  <c r="R9" i="6"/>
  <c r="R10" i="6"/>
  <c r="R11" i="6"/>
  <c r="R12" i="6"/>
  <c r="R6" i="6"/>
  <c r="R6" i="51"/>
  <c r="R7" i="51"/>
  <c r="R5" i="51"/>
  <c r="H12" i="28" l="1"/>
  <c r="M12" i="28"/>
  <c r="I7" i="10" l="1"/>
  <c r="C7" i="10"/>
  <c r="B7" i="10"/>
  <c r="J12" i="28"/>
  <c r="I12" i="28"/>
  <c r="F12" i="28"/>
  <c r="B12" i="28"/>
  <c r="G11" i="28"/>
  <c r="G5" i="28"/>
  <c r="G12" i="28" s="1"/>
  <c r="E13" i="1" l="1"/>
  <c r="M17" i="27" l="1"/>
  <c r="O13" i="23" s="1"/>
  <c r="B17" i="27"/>
  <c r="J17" i="27"/>
  <c r="I17" i="27"/>
  <c r="H17" i="27"/>
  <c r="G17" i="27"/>
  <c r="F17" i="27"/>
  <c r="O13" i="56" l="1"/>
  <c r="D10" i="22" l="1"/>
  <c r="F10" i="22"/>
  <c r="H10" i="22"/>
  <c r="B10" i="22"/>
  <c r="D11" i="73"/>
  <c r="F11" i="73"/>
  <c r="H11" i="73"/>
  <c r="H11" i="22" s="1"/>
  <c r="B11" i="73"/>
  <c r="B11" i="22" s="1"/>
  <c r="D11" i="22" l="1"/>
  <c r="G13" i="59"/>
  <c r="H13" i="59"/>
  <c r="I13" i="59"/>
  <c r="J13" i="59"/>
  <c r="K13" i="59"/>
  <c r="L13" i="59"/>
  <c r="M13" i="59"/>
  <c r="O13" i="59"/>
  <c r="P13" i="59"/>
  <c r="Q13" i="59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C14" i="2"/>
  <c r="B10" i="50"/>
  <c r="L5" i="50"/>
  <c r="C13" i="1"/>
  <c r="F13" i="1"/>
  <c r="G13" i="1"/>
  <c r="H13" i="1"/>
  <c r="J13" i="1"/>
  <c r="K13" i="1"/>
  <c r="I13" i="1"/>
  <c r="L6" i="78"/>
  <c r="L7" i="78"/>
  <c r="I12" i="78"/>
  <c r="C10" i="50"/>
  <c r="D10" i="50"/>
  <c r="E10" i="50"/>
  <c r="F10" i="50"/>
  <c r="G10" i="50"/>
  <c r="H10" i="50"/>
  <c r="I10" i="50"/>
  <c r="J10" i="50"/>
  <c r="K10" i="50"/>
  <c r="L6" i="50"/>
  <c r="L7" i="50"/>
  <c r="R8" i="4" l="1"/>
  <c r="R14" i="2"/>
  <c r="L10" i="50"/>
  <c r="L13" i="1"/>
  <c r="C13" i="49"/>
  <c r="D13" i="49"/>
  <c r="E13" i="49"/>
  <c r="F13" i="49"/>
  <c r="G13" i="49"/>
  <c r="H13" i="49"/>
  <c r="I13" i="49"/>
  <c r="J13" i="49"/>
  <c r="K13" i="49"/>
  <c r="L13" i="49"/>
  <c r="B13" i="49"/>
  <c r="C13" i="41" l="1"/>
  <c r="D13" i="41"/>
  <c r="E13" i="41"/>
  <c r="F13" i="41"/>
  <c r="G13" i="41"/>
  <c r="H13" i="41"/>
  <c r="I13" i="41"/>
  <c r="J13" i="41"/>
  <c r="K13" i="41"/>
  <c r="L13" i="41"/>
  <c r="B13" i="41"/>
  <c r="C13" i="42"/>
  <c r="D13" i="42"/>
  <c r="E13" i="42"/>
  <c r="F13" i="42"/>
  <c r="G13" i="42"/>
  <c r="H13" i="42"/>
  <c r="I13" i="42"/>
  <c r="J13" i="42"/>
  <c r="K13" i="42"/>
  <c r="L13" i="42"/>
  <c r="B13" i="42"/>
  <c r="C13" i="56"/>
  <c r="D13" i="63"/>
  <c r="E13" i="63"/>
  <c r="G13" i="63"/>
  <c r="H13" i="63"/>
  <c r="I13" i="63"/>
  <c r="J13" i="63"/>
  <c r="K13" i="63"/>
  <c r="L13" i="63"/>
  <c r="M13" i="63"/>
  <c r="N13" i="63"/>
  <c r="O13" i="63"/>
  <c r="P13" i="63"/>
  <c r="Q13" i="63"/>
  <c r="C13" i="63"/>
  <c r="D13" i="66"/>
  <c r="E13" i="66"/>
  <c r="F13" i="66"/>
  <c r="G13" i="66"/>
  <c r="H13" i="66"/>
  <c r="J13" i="66"/>
  <c r="K13" i="66"/>
  <c r="L13" i="66"/>
  <c r="M13" i="66"/>
  <c r="N13" i="66"/>
  <c r="O13" i="66"/>
  <c r="P13" i="66"/>
  <c r="Q13" i="66"/>
  <c r="C13" i="66"/>
  <c r="B13" i="45"/>
  <c r="L7" i="45"/>
  <c r="L8" i="45"/>
  <c r="L9" i="45"/>
  <c r="L10" i="45"/>
  <c r="L11" i="45"/>
  <c r="L12" i="45"/>
  <c r="L6" i="45"/>
  <c r="B13" i="48"/>
  <c r="L7" i="48"/>
  <c r="L8" i="48"/>
  <c r="L9" i="48"/>
  <c r="L10" i="48"/>
  <c r="L11" i="48"/>
  <c r="L12" i="48"/>
  <c r="L6" i="48"/>
  <c r="L13" i="48" l="1"/>
  <c r="L13" i="45"/>
  <c r="L13" i="78"/>
  <c r="K13" i="78"/>
  <c r="J13" i="78"/>
  <c r="I13" i="78"/>
  <c r="H13" i="78"/>
  <c r="G13" i="78"/>
  <c r="F13" i="78"/>
  <c r="E13" i="78"/>
  <c r="D13" i="78"/>
  <c r="C13" i="78"/>
  <c r="B13" i="78"/>
  <c r="C13" i="32"/>
  <c r="D13" i="32"/>
  <c r="E13" i="32"/>
  <c r="F13" i="32"/>
  <c r="G13" i="32"/>
  <c r="H13" i="32"/>
  <c r="I13" i="32"/>
  <c r="J13" i="32"/>
  <c r="K13" i="32"/>
  <c r="L13" i="32"/>
  <c r="B13" i="32"/>
  <c r="F13" i="6"/>
  <c r="G13" i="6"/>
  <c r="H13" i="6"/>
  <c r="I13" i="6"/>
  <c r="J13" i="6"/>
  <c r="K13" i="6"/>
  <c r="L13" i="6"/>
  <c r="M13" i="6"/>
  <c r="N13" i="6"/>
  <c r="O13" i="6"/>
  <c r="P13" i="6"/>
  <c r="Q13" i="6"/>
  <c r="E13" i="6"/>
  <c r="D13" i="6"/>
  <c r="C13" i="6"/>
  <c r="E13" i="59"/>
  <c r="D13" i="59"/>
  <c r="F13" i="59"/>
  <c r="C13" i="59"/>
  <c r="B13" i="44"/>
  <c r="L13" i="44" s="1"/>
  <c r="Q13" i="64"/>
  <c r="L13" i="36"/>
  <c r="B13" i="36"/>
  <c r="L13" i="38"/>
  <c r="L13" i="39"/>
  <c r="C13" i="39"/>
  <c r="D13" i="39"/>
  <c r="E13" i="39"/>
  <c r="F13" i="39"/>
  <c r="G13" i="39"/>
  <c r="H13" i="39"/>
  <c r="I13" i="39"/>
  <c r="J13" i="39"/>
  <c r="K13" i="39"/>
  <c r="B13" i="39"/>
  <c r="R13" i="6" l="1"/>
  <c r="H14" i="20"/>
  <c r="J14" i="20"/>
  <c r="L14" i="20"/>
  <c r="N14" i="20"/>
  <c r="F14" i="20"/>
  <c r="D13" i="69"/>
  <c r="E13" i="69"/>
  <c r="F13" i="69"/>
  <c r="G13" i="69"/>
  <c r="H13" i="69"/>
  <c r="I13" i="69"/>
  <c r="J13" i="69"/>
  <c r="K13" i="69"/>
  <c r="L13" i="69"/>
  <c r="M13" i="69"/>
  <c r="N13" i="69"/>
  <c r="O13" i="69"/>
  <c r="P13" i="69"/>
  <c r="Q13" i="69"/>
  <c r="C13" i="69"/>
  <c r="D13" i="65"/>
  <c r="E13" i="65"/>
  <c r="F13" i="65"/>
  <c r="G13" i="65"/>
  <c r="H13" i="65"/>
  <c r="I13" i="65"/>
  <c r="J13" i="65"/>
  <c r="K13" i="65"/>
  <c r="L13" i="65"/>
  <c r="M13" i="65"/>
  <c r="N13" i="65"/>
  <c r="O13" i="65"/>
  <c r="P13" i="65"/>
  <c r="Q13" i="65"/>
  <c r="C13" i="65"/>
  <c r="D13" i="64"/>
  <c r="E13" i="64"/>
  <c r="G13" i="64"/>
  <c r="H13" i="64"/>
  <c r="I13" i="64"/>
  <c r="J13" i="64"/>
  <c r="K13" i="64"/>
  <c r="L13" i="64"/>
  <c r="M13" i="64"/>
  <c r="N13" i="64"/>
  <c r="O13" i="64"/>
  <c r="P13" i="64"/>
  <c r="C13" i="64"/>
  <c r="D13" i="62" l="1"/>
  <c r="E13" i="62"/>
  <c r="F13" i="62"/>
  <c r="G13" i="62"/>
  <c r="H13" i="62"/>
  <c r="I13" i="62"/>
  <c r="J13" i="62"/>
  <c r="K13" i="62"/>
  <c r="L13" i="62"/>
  <c r="M13" i="62"/>
  <c r="N13" i="62"/>
  <c r="P13" i="62"/>
  <c r="Q13" i="62"/>
  <c r="C13" i="62"/>
  <c r="D13" i="56" l="1"/>
  <c r="E13" i="56"/>
  <c r="F13" i="56"/>
  <c r="G13" i="56"/>
  <c r="H13" i="56"/>
  <c r="I13" i="56"/>
  <c r="J13" i="56"/>
  <c r="K13" i="56"/>
  <c r="L13" i="56"/>
  <c r="M13" i="56"/>
  <c r="N13" i="56"/>
  <c r="P13" i="56"/>
  <c r="Q13" i="56"/>
  <c r="D13" i="54"/>
  <c r="E13" i="54"/>
  <c r="F13" i="54"/>
  <c r="G13" i="54"/>
  <c r="H13" i="54"/>
  <c r="I13" i="54"/>
  <c r="J13" i="54"/>
  <c r="K13" i="54"/>
  <c r="L13" i="54"/>
  <c r="M13" i="54"/>
  <c r="N13" i="54"/>
  <c r="O13" i="54"/>
  <c r="P13" i="54"/>
  <c r="Q13" i="54"/>
  <c r="C13" i="54"/>
  <c r="E14" i="51" l="1"/>
  <c r="E14" i="4" s="1"/>
  <c r="F14" i="51"/>
  <c r="F14" i="4" s="1"/>
  <c r="G14" i="51"/>
  <c r="H14" i="51"/>
  <c r="I14" i="51"/>
  <c r="I14" i="4" s="1"/>
  <c r="J14" i="51"/>
  <c r="K14" i="51"/>
  <c r="K14" i="4" s="1"/>
  <c r="L14" i="51"/>
  <c r="L14" i="4" s="1"/>
  <c r="M14" i="51"/>
  <c r="M14" i="4" s="1"/>
  <c r="N14" i="51"/>
  <c r="N14" i="4" s="1"/>
  <c r="O14" i="51"/>
  <c r="O14" i="4" s="1"/>
  <c r="P14" i="51"/>
  <c r="Q14" i="51"/>
  <c r="Q14" i="4" s="1"/>
  <c r="D14" i="51"/>
  <c r="D14" i="4" s="1"/>
  <c r="C14" i="51"/>
  <c r="C14" i="4" s="1"/>
  <c r="H14" i="4" l="1"/>
  <c r="G14" i="4"/>
  <c r="D15" i="2"/>
  <c r="E15" i="2"/>
  <c r="F15" i="2"/>
  <c r="G15" i="2"/>
  <c r="H15" i="2"/>
  <c r="I15" i="2"/>
  <c r="J15" i="2"/>
  <c r="K15" i="2"/>
  <c r="L15" i="2"/>
  <c r="M15" i="2"/>
  <c r="Q15" i="2"/>
  <c r="C15" i="2"/>
  <c r="N15" i="2"/>
  <c r="O15" i="2"/>
  <c r="P15" i="2"/>
  <c r="P14" i="4" s="1"/>
  <c r="R15" i="2" l="1"/>
  <c r="B13" i="1"/>
  <c r="R14" i="4" l="1"/>
  <c r="R9" i="4"/>
</calcChain>
</file>

<file path=xl/sharedStrings.xml><?xml version="1.0" encoding="utf-8"?>
<sst xmlns="http://schemas.openxmlformats.org/spreadsheetml/2006/main" count="1788" uniqueCount="295">
  <si>
    <t xml:space="preserve">        </t>
  </si>
  <si>
    <t>افزايش</t>
  </si>
  <si>
    <t>كاهش</t>
  </si>
  <si>
    <t>توضيحات:</t>
  </si>
  <si>
    <t>ریيس اداره اعتبارات</t>
  </si>
  <si>
    <t>پیش پرداخت اعتبار اسنادی</t>
  </si>
  <si>
    <t>کسری ابواب جمعی</t>
  </si>
  <si>
    <t>پيش پرداخت</t>
  </si>
  <si>
    <t>علي الحساب</t>
  </si>
  <si>
    <t>ابلاغی از</t>
  </si>
  <si>
    <t>جمع کل</t>
  </si>
  <si>
    <t>توضیحات</t>
  </si>
  <si>
    <t>ریيس اداره</t>
  </si>
  <si>
    <t xml:space="preserve">حسابرس   </t>
  </si>
  <si>
    <t>فصل اول</t>
  </si>
  <si>
    <t>فصل دوم</t>
  </si>
  <si>
    <t>فصل سوم</t>
  </si>
  <si>
    <t>فصل چهارم</t>
  </si>
  <si>
    <t>فصل پنجم</t>
  </si>
  <si>
    <t>فصل ششم</t>
  </si>
  <si>
    <t>فصل هفتم</t>
  </si>
  <si>
    <t>علی الحساب</t>
  </si>
  <si>
    <t xml:space="preserve">شماره طبقه بندی </t>
  </si>
  <si>
    <t>عنوان</t>
  </si>
  <si>
    <t>وصولي</t>
  </si>
  <si>
    <t>پیش پرداخت</t>
  </si>
  <si>
    <t>مانده نقل به سال بعد</t>
  </si>
  <si>
    <t>واریزی به خزانه</t>
  </si>
  <si>
    <t>کسری ابواب جمعی برداشتی</t>
  </si>
  <si>
    <t xml:space="preserve"> حسابرس ارشد</t>
  </si>
  <si>
    <t>عنوان دستگاه اجرايي:</t>
  </si>
  <si>
    <t>حواله ها</t>
  </si>
  <si>
    <t xml:space="preserve">اعتبار مصرف شده </t>
  </si>
  <si>
    <t xml:space="preserve">اعتبار تخصيص يافته </t>
  </si>
  <si>
    <t xml:space="preserve">شرح </t>
  </si>
  <si>
    <t>اسناد  واخواهی شده</t>
  </si>
  <si>
    <t xml:space="preserve">پرداخت هاي غير قطعي </t>
  </si>
  <si>
    <t xml:space="preserve">توضيحات: </t>
  </si>
  <si>
    <t xml:space="preserve">اعتبار  تخصيص يافته </t>
  </si>
  <si>
    <t>وجوه ارسالي  به خزانه</t>
  </si>
  <si>
    <t xml:space="preserve">وجوه ارسالي به خزانه </t>
  </si>
  <si>
    <t>وجوه ارسالي به خزانه</t>
  </si>
  <si>
    <t xml:space="preserve">حسابرس ارشد </t>
  </si>
  <si>
    <t xml:space="preserve">        رديف بودجه‌ای  دستگاه اجرایی :</t>
  </si>
  <si>
    <t xml:space="preserve">دريافتي از محل اعتبارات تخصيص يافته </t>
  </si>
  <si>
    <t>مانده وجوه  مصرف نشده</t>
  </si>
  <si>
    <t xml:space="preserve">وجوه انتقالي </t>
  </si>
  <si>
    <t>وجوه انتقالي</t>
  </si>
  <si>
    <t>كسري ابواب جمعي</t>
  </si>
  <si>
    <t>وجوه  انتقالی</t>
  </si>
  <si>
    <t>مانده ابتدای سال</t>
  </si>
  <si>
    <t>مانده پایان سال</t>
  </si>
  <si>
    <t xml:space="preserve">اسناد واخواهی شده </t>
  </si>
  <si>
    <t>کسری ابوا ب جمعی</t>
  </si>
  <si>
    <t>دريافتي از محل اعتبار تخصيص يافته</t>
  </si>
  <si>
    <t>بودجه اعتبار اولیه</t>
  </si>
  <si>
    <t xml:space="preserve">خالص تغييرات </t>
  </si>
  <si>
    <t>بودجه اعتبار نهایی</t>
  </si>
  <si>
    <t xml:space="preserve">ذيحساب / مدير مالي </t>
  </si>
  <si>
    <t>بودجه اعتبار نهايي</t>
  </si>
  <si>
    <t>افزايش وجوه ارسالی نسبت به پیش‌بینی</t>
  </si>
  <si>
    <t>كاهش وجوه ارسالی نسبت به پیش‌بینی</t>
  </si>
  <si>
    <t xml:space="preserve">بودجه اعتبار اوليه </t>
  </si>
  <si>
    <t>خالص تغييرات</t>
  </si>
  <si>
    <t xml:space="preserve">مانده وجوه مصرف نشده </t>
  </si>
  <si>
    <t xml:space="preserve">  پرداخت‌‌های غير قطعي</t>
  </si>
  <si>
    <t>پرداخت هاي غير قطعي</t>
  </si>
  <si>
    <t>اسناد واخواهی شده انتقالي</t>
  </si>
  <si>
    <t>كسري ابواب جمعي انتقالي</t>
  </si>
  <si>
    <t xml:space="preserve">وجوه انتقالی  از محل پرداخت‌های غیرقطعی سال هاي قبل </t>
  </si>
  <si>
    <t xml:space="preserve">وجوه انتقالی  از محل اسناد واخواهی و کسری ابواب جمعی سال هاي قبل </t>
  </si>
  <si>
    <t xml:space="preserve">اسناد واخواهی شده انتقالي </t>
  </si>
  <si>
    <t xml:space="preserve">پيش پرداخت </t>
  </si>
  <si>
    <r>
      <t xml:space="preserve">سال                    </t>
    </r>
    <r>
      <rPr>
        <sz val="18"/>
        <color theme="1"/>
        <rFont val="B Mitra"/>
        <charset val="178"/>
      </rPr>
      <t>13</t>
    </r>
    <r>
      <rPr>
        <sz val="18"/>
        <color theme="1"/>
        <rFont val="IranNastaliq"/>
        <family val="1"/>
      </rPr>
      <t xml:space="preserve">      </t>
    </r>
  </si>
  <si>
    <t>بودجه اعتبار  نهایی</t>
  </si>
  <si>
    <t xml:space="preserve">مانده  پایان سال </t>
  </si>
  <si>
    <t>منابع  پیش‌بینی شده</t>
  </si>
  <si>
    <t xml:space="preserve"> اوراق انتقالی</t>
  </si>
  <si>
    <t xml:space="preserve">شماره طبقه‎بندی </t>
  </si>
  <si>
    <t xml:space="preserve">وجوه  انتقالي </t>
  </si>
  <si>
    <t xml:space="preserve">سرمايه گذاري‌ها  </t>
  </si>
  <si>
    <t>حواله انتقالی</t>
  </si>
  <si>
    <t>وجوه انتقالی از محل سرمایه‎گذاری‎ها</t>
  </si>
  <si>
    <t>پيش پرداخت  مواد و کالا</t>
  </si>
  <si>
    <t>موجودی‎ها</t>
  </si>
  <si>
    <t>فصول هزینه / تملک دارایی‎های سرمایه‎ای</t>
  </si>
  <si>
    <t>اعتبار انتقالی مصرف شده</t>
  </si>
  <si>
    <t xml:space="preserve">اعتبار انتقالي مصرف شده </t>
  </si>
  <si>
    <t xml:space="preserve">موجودي ها </t>
  </si>
  <si>
    <t>پيش پرداخت مواد و كالا</t>
  </si>
  <si>
    <t xml:space="preserve">پيش پرداخت اعتبار اسنادي </t>
  </si>
  <si>
    <t xml:space="preserve">مو جودي ها </t>
  </si>
  <si>
    <t>ردیف بودجه‎ای ابلاغ دهنده:</t>
  </si>
  <si>
    <r>
      <t xml:space="preserve">سال                  </t>
    </r>
    <r>
      <rPr>
        <sz val="20"/>
        <color theme="1"/>
        <rFont val="B Mitra"/>
        <charset val="178"/>
      </rPr>
      <t>13</t>
    </r>
  </si>
  <si>
    <t>توضیحات:</t>
  </si>
  <si>
    <r>
      <t xml:space="preserve">فرم </t>
    </r>
    <r>
      <rPr>
        <sz val="22"/>
        <color theme="1"/>
        <rFont val="B Badr"/>
        <charset val="178"/>
      </rPr>
      <t>5</t>
    </r>
  </si>
  <si>
    <t>اوراق واگذار شده</t>
  </si>
  <si>
    <t>عنوان منابع</t>
  </si>
  <si>
    <t>اوراق مصرف نشده</t>
  </si>
  <si>
    <t xml:space="preserve"> √  این گزارش به تفکیک برای هر  نوع از اوراق  تکمیل می‌شود.</t>
  </si>
  <si>
    <t xml:space="preserve"> √ ستون اعتبار انتقالی مصرف شده سطر سرمایه‎گذاری‎ها  به میزان زیان ناشی از سرمایه‎گذاری‏هاتکمیل می‎گردد.</t>
  </si>
  <si>
    <t xml:space="preserve"> √ ستون وجوه ارسالی به خزانه سطر سرمایه‎گذاری‎ها  به میزان  سود حاصل از سرمایه‎گذاری‏هاتکمیل می‎شود.</t>
  </si>
  <si>
    <r>
      <t xml:space="preserve">سال                    </t>
    </r>
    <r>
      <rPr>
        <sz val="20"/>
        <color theme="1"/>
        <rFont val="B Mitra"/>
        <charset val="178"/>
      </rPr>
      <t>13</t>
    </r>
    <r>
      <rPr>
        <sz val="22"/>
        <color theme="1"/>
        <rFont val="IranNastaliq"/>
        <family val="1"/>
      </rPr>
      <t xml:space="preserve">      </t>
    </r>
  </si>
  <si>
    <t>ریيس اداره دفترداري و تنظيم حساب ها</t>
  </si>
  <si>
    <t xml:space="preserve">    اين قسمت توسط اداره كل هماهنگی وتلفيق حساب ها و روش هاي حسابداري/ اداره تلفیق حساب‌ها  و امور بدهی‎های استان تكميل مي شود.</t>
  </si>
  <si>
    <t>√ عملکرد بودجه‎ای کمک زیان دریافتی شرکت‌های دولتی صرفا در ستون "اعتبار مصرف شده" گزارش می‌شود.</t>
  </si>
  <si>
    <t>گزارش عملكرد اوراق مالي اسلامی</t>
  </si>
  <si>
    <t>شماره  برنامه / طرح  / ردیف (متفرقه / تملک دارایی‌های مالی)</t>
  </si>
  <si>
    <t>اوراق انتقالی</t>
  </si>
  <si>
    <t>پیش پرداخت‌ها</t>
  </si>
  <si>
    <r>
      <t xml:space="preserve">نوع منبع: عمومی   </t>
    </r>
    <r>
      <rPr>
        <sz val="20"/>
        <color theme="1"/>
        <rFont val="Wingdings"/>
        <charset val="2"/>
      </rPr>
      <t>¡</t>
    </r>
    <r>
      <rPr>
        <sz val="20"/>
        <color theme="1"/>
        <rFont val="IranNastaliq"/>
        <family val="1"/>
      </rPr>
      <t xml:space="preserve">   / اختصاصی  </t>
    </r>
    <r>
      <rPr>
        <sz val="20"/>
        <color theme="1"/>
        <rFont val="Wingdings"/>
        <charset val="2"/>
      </rPr>
      <t>¡</t>
    </r>
  </si>
  <si>
    <r>
      <t xml:space="preserve">صورت خلاصه نماینده  اعتبارات   برحسب  فصول هزینه 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 /  تملک دارایی‎های سرمایه‎ای   </t>
    </r>
    <r>
      <rPr>
        <sz val="20"/>
        <color theme="1"/>
        <rFont val="Wingdings"/>
        <charset val="2"/>
      </rPr>
      <t>o</t>
    </r>
  </si>
  <si>
    <r>
      <t xml:space="preserve">                         نوع منبع: عمومی   </t>
    </r>
    <r>
      <rPr>
        <sz val="20"/>
        <color theme="1"/>
        <rFont val="Wingdings"/>
        <charset val="2"/>
      </rPr>
      <t>¡</t>
    </r>
    <r>
      <rPr>
        <sz val="20"/>
        <color theme="1"/>
        <rFont val="IranNastaliq"/>
        <family val="1"/>
      </rPr>
      <t xml:space="preserve">  / اختصاصی  </t>
    </r>
    <r>
      <rPr>
        <sz val="20"/>
        <color theme="1"/>
        <rFont val="Wingdings"/>
        <charset val="2"/>
      </rPr>
      <t>¡</t>
    </r>
  </si>
  <si>
    <r>
      <t xml:space="preserve">گزارش پرداخت‌هاي غيرقطعي سال‎های قبل اعتبارات هزينه  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/   تملک دارایی‎های سرمایه‎ای   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           ثبتي      </t>
    </r>
    <r>
      <rPr>
        <sz val="20"/>
        <color theme="1"/>
        <rFont val="Wingdings"/>
        <charset val="2"/>
      </rPr>
      <t>¡</t>
    </r>
    <r>
      <rPr>
        <sz val="22"/>
        <color theme="1"/>
        <rFont val="IranNastaliq"/>
        <family val="1"/>
      </rPr>
      <t xml:space="preserve">    /  واخواهي     </t>
    </r>
    <r>
      <rPr>
        <sz val="20"/>
        <color theme="1"/>
        <rFont val="Wingdings"/>
        <charset val="2"/>
      </rPr>
      <t>¡</t>
    </r>
  </si>
  <si>
    <r>
      <t xml:space="preserve">نوع منبع: عمومی    </t>
    </r>
    <r>
      <rPr>
        <sz val="20"/>
        <color theme="1"/>
        <rFont val="Wingdings"/>
        <charset val="2"/>
      </rPr>
      <t>¡</t>
    </r>
    <r>
      <rPr>
        <sz val="20"/>
        <color theme="1"/>
        <rFont val="IranNastaliq"/>
        <family val="1"/>
      </rPr>
      <t xml:space="preserve">   / اختصاصی   </t>
    </r>
    <r>
      <rPr>
        <sz val="20"/>
        <color theme="1"/>
        <rFont val="Wingdings"/>
        <charset val="2"/>
      </rPr>
      <t>¡</t>
    </r>
  </si>
  <si>
    <r>
      <t xml:space="preserve">نوع منبع: عمومی    </t>
    </r>
    <r>
      <rPr>
        <sz val="20"/>
        <color theme="1"/>
        <rFont val="Wingdings"/>
        <charset val="2"/>
      </rPr>
      <t>¡</t>
    </r>
    <r>
      <rPr>
        <sz val="22"/>
        <color theme="1"/>
        <rFont val="IranNastaliq"/>
        <family val="1"/>
      </rPr>
      <t xml:space="preserve">    /اختصاصی   </t>
    </r>
    <r>
      <rPr>
        <sz val="20"/>
        <color theme="1"/>
        <rFont val="Wingdings"/>
        <charset val="2"/>
      </rPr>
      <t>¡</t>
    </r>
  </si>
  <si>
    <r>
      <t xml:space="preserve">گزارش اسناد واخواهی شده وکسری ابواب‌جمعی سال های قبل اعتبارات هزینه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/ تملک دارایی‎های سرمایه‎ای    </t>
    </r>
    <r>
      <rPr>
        <sz val="20"/>
        <color theme="1"/>
        <rFont val="Wingdings"/>
        <charset val="2"/>
      </rPr>
      <t>o</t>
    </r>
  </si>
  <si>
    <r>
      <t xml:space="preserve">نوع منبع: عمومی   </t>
    </r>
    <r>
      <rPr>
        <sz val="20"/>
        <color theme="1"/>
        <rFont val="Wingdings"/>
        <charset val="2"/>
      </rPr>
      <t>¡</t>
    </r>
    <r>
      <rPr>
        <sz val="22"/>
        <color theme="1"/>
        <rFont val="IranNastaliq"/>
        <family val="1"/>
      </rPr>
      <t xml:space="preserve">  / اختصاصی    </t>
    </r>
    <r>
      <rPr>
        <sz val="20"/>
        <color theme="1"/>
        <rFont val="Wingdings"/>
        <charset val="2"/>
      </rPr>
      <t>¡</t>
    </r>
  </si>
  <si>
    <t>(مبالغ به ریال)</t>
  </si>
  <si>
    <t>ملی</t>
  </si>
  <si>
    <t>استانی</t>
  </si>
  <si>
    <r>
      <t xml:space="preserve">مجموع برنامه‎ها  و ردیف‌های متفرقه مرتبط با آن‌ها  </t>
    </r>
    <r>
      <rPr>
        <sz val="20"/>
        <color theme="1"/>
        <rFont val="Wingdings"/>
        <charset val="2"/>
      </rPr>
      <t>¡</t>
    </r>
  </si>
  <si>
    <r>
      <t xml:space="preserve">گزارش  نماینده عملكرد اعتبارات هزینه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/  تملک دارایی‎های سرمایه‎ای 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  برحسب برنامه / طرح  و ردیف  (متفرقه / تملک دارایی‌های مالی)</t>
    </r>
  </si>
  <si>
    <r>
      <t xml:space="preserve">  صورت خلاصه  نماینده اعتبارات  هزینه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 /  تملک دارایی‎های سرمایه‎ای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  برحسب برنامه / طرح / ردیف (متفرقه/ تملک دارایی‌های مالی)</t>
    </r>
  </si>
  <si>
    <t xml:space="preserve"> √  ستون‎های  موجودی‎ها و پیش‎پرداخت مواد و کالا صرفا برای اعتبارات تملک دارایی‎های سرمایه‎ای تکمیل می‌شود.</t>
  </si>
  <si>
    <t xml:space="preserve">  حسابرس ارشد</t>
  </si>
  <si>
    <t>تغییرات ناشی از استنادات قانونی</t>
  </si>
  <si>
    <t>√ تغییرات ناشی از استنادات قانونی  به تفکیک مجوزهای قانونی تکمیل می‌شود.</t>
  </si>
  <si>
    <t>اوراق دریافتی</t>
  </si>
  <si>
    <t>√  تغییرات ناشی از استنادات قانونی  به تفکیک مجوزهای قانونی تکمیل می‌شود.</t>
  </si>
  <si>
    <t>گزارش  عملكرد حقوق و مزایای مستمر   کارکنان</t>
  </si>
  <si>
    <t>عملکردحقوق و مزایای مستمر   کارکنان رسمی</t>
  </si>
  <si>
    <t>عملکرد حقوق و مزایای مستمر  کارکنان  پیمانی</t>
  </si>
  <si>
    <t>عملکرد حقوق و مزایای مستمر  کارکنان  قراردادی</t>
  </si>
  <si>
    <t xml:space="preserve">جمع عملکرد حقوق و مزایای مستمر  کارکنان </t>
  </si>
  <si>
    <t xml:space="preserve">بالاترين مقام دستگاه اجرايي  يا مقام مجاز </t>
  </si>
  <si>
    <r>
      <t xml:space="preserve">فرم </t>
    </r>
    <r>
      <rPr>
        <sz val="18"/>
        <color theme="1"/>
        <rFont val="B Badr"/>
        <charset val="178"/>
      </rPr>
      <t>12</t>
    </r>
  </si>
  <si>
    <r>
      <t xml:space="preserve">فرم </t>
    </r>
    <r>
      <rPr>
        <sz val="18"/>
        <color theme="1"/>
        <rFont val="B Badr"/>
        <charset val="178"/>
      </rPr>
      <t>10</t>
    </r>
  </si>
  <si>
    <r>
      <t xml:space="preserve">فرم </t>
    </r>
    <r>
      <rPr>
        <sz val="18"/>
        <color theme="1"/>
        <rFont val="B Badr"/>
        <charset val="178"/>
      </rPr>
      <t>13</t>
    </r>
  </si>
  <si>
    <r>
      <t xml:space="preserve">فرم </t>
    </r>
    <r>
      <rPr>
        <sz val="18"/>
        <color theme="1"/>
        <rFont val="B Badr"/>
        <charset val="178"/>
      </rPr>
      <t>11</t>
    </r>
  </si>
  <si>
    <r>
      <t xml:space="preserve">فرم </t>
    </r>
    <r>
      <rPr>
        <sz val="18"/>
        <color theme="1"/>
        <rFont val="B Badr"/>
        <charset val="178"/>
      </rPr>
      <t>9</t>
    </r>
  </si>
  <si>
    <r>
      <t xml:space="preserve">فرم </t>
    </r>
    <r>
      <rPr>
        <sz val="18"/>
        <color theme="1"/>
        <rFont val="B Badr"/>
        <charset val="178"/>
      </rPr>
      <t>8</t>
    </r>
  </si>
  <si>
    <r>
      <t xml:space="preserve">فرم </t>
    </r>
    <r>
      <rPr>
        <sz val="20"/>
        <color theme="1"/>
        <rFont val="B Badr"/>
        <charset val="178"/>
      </rPr>
      <t>4</t>
    </r>
  </si>
  <si>
    <r>
      <t xml:space="preserve">فرم </t>
    </r>
    <r>
      <rPr>
        <sz val="20"/>
        <color theme="1"/>
        <rFont val="B Badr"/>
        <charset val="178"/>
      </rPr>
      <t>3</t>
    </r>
  </si>
  <si>
    <r>
      <t xml:space="preserve">فرم </t>
    </r>
    <r>
      <rPr>
        <sz val="20"/>
        <color theme="1"/>
        <rFont val="B Badr"/>
        <charset val="178"/>
      </rPr>
      <t>2</t>
    </r>
  </si>
  <si>
    <r>
      <t xml:space="preserve">فرم </t>
    </r>
    <r>
      <rPr>
        <sz val="20"/>
        <color theme="1"/>
        <rFont val="B Badr"/>
        <charset val="178"/>
      </rPr>
      <t>1</t>
    </r>
  </si>
  <si>
    <t>جمع وجوه انتقالی</t>
  </si>
  <si>
    <t>سرمایه گذاری ها</t>
  </si>
  <si>
    <t>شماره برنامه / طرح / رديف (متفرقه/ تملک دارایی های مالی)</t>
  </si>
  <si>
    <t>دریافتی از محل اعتبار انتقالی ابلاغی</t>
  </si>
  <si>
    <t>منابع انتقالی قابل مصرف</t>
  </si>
  <si>
    <t xml:space="preserve">         </t>
  </si>
  <si>
    <t xml:space="preserve">     </t>
  </si>
  <si>
    <r>
      <t xml:space="preserve">گزارش وضعیت وجوه مصرف نشده سال‌های  قبل  و سرمايه گذاری‎ها  از محل اعتبارات هزينه 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/  تملک دارایی‎های سرمایه‎ای     </t>
    </r>
    <r>
      <rPr>
        <sz val="20"/>
        <color theme="1"/>
        <rFont val="Wingdings"/>
        <charset val="2"/>
      </rPr>
      <t>o</t>
    </r>
    <r>
      <rPr>
        <sz val="22"/>
        <color theme="1"/>
        <rFont val="IranNastaliq"/>
        <family val="1"/>
      </rPr>
      <t xml:space="preserve">        برحسب برنامه / طرح و ردیف ( متفرقه /تملک دارایی های مالی )     ثبتي     </t>
    </r>
    <r>
      <rPr>
        <sz val="20"/>
        <color theme="1"/>
        <rFont val="Wingdings"/>
        <charset val="2"/>
      </rPr>
      <t>¡</t>
    </r>
    <r>
      <rPr>
        <sz val="22"/>
        <color theme="1"/>
        <rFont val="IranNastaliq"/>
        <family val="1"/>
      </rPr>
      <t xml:space="preserve">   /  واخواهي    </t>
    </r>
    <r>
      <rPr>
        <sz val="20"/>
        <color theme="1"/>
        <rFont val="Wingdings"/>
        <charset val="2"/>
      </rPr>
      <t>¡</t>
    </r>
  </si>
  <si>
    <t>برای كلیه دست گاه های اجرایی به استثنای دست گاه های اجرایی موضوع ماده ( 1 )قانون احکام دائمی برنامه های توسعه کشور</t>
  </si>
  <si>
    <t>برای دست گاه های اجرایی موضوع ماده ( 1 ) قانون احکام دائمی برنامه های توسعه کشور</t>
  </si>
  <si>
    <t>فصول هزينه / تملک دارایی های سرمایه ای</t>
  </si>
  <si>
    <t>تنظیم کننده حساب ها:طوفا ن نوروززاده ممسنی</t>
  </si>
  <si>
    <t>ذيحساب / مدير مالي :فاطمه نظری شهرکی</t>
  </si>
  <si>
    <t>بالاترين مقام دستگاه اجرايي  يا مقام مجاز :فردوس کریمی آلکوهی</t>
  </si>
  <si>
    <t>200چ1307003</t>
  </si>
  <si>
    <t>200چ1307005</t>
  </si>
  <si>
    <t>300چ1307006</t>
  </si>
  <si>
    <t>تنظیم کننده حساب ها:طوفان نوروززاده ممسنی</t>
  </si>
  <si>
    <t>تنظیم کننده  حساب ها:طوفان نوروززاده ممسنی</t>
  </si>
  <si>
    <t>بالاترين مقام دستگاه اجرايي  يا مقام مجاز :فردوس  کریمی آلکوهی</t>
  </si>
  <si>
    <t>ذيحساب / مدير مالي :فاظمه نظری شهرکی</t>
  </si>
  <si>
    <t>تنظیم حساب ها:طوفان نوروززاده ممسنی</t>
  </si>
  <si>
    <t>تنظیم حساب ها:طوفا ن نوروززاده ممسنی</t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</si>
  <si>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  200چ1307003عنوان طرح:طرحهاي كوچك تامين و انتقال آب</t>
    </r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</si>
  <si>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 1307006113  عنوان طرح:  مرمت و بازسازي تاسيسات آبي در دست بهره‌برداري در محدوده استان‌ها</t>
    </r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</si>
  <si>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 1307005006عنوان طرح: مطالعه و اجراي ساماندهي ، تعيين حد بستر و حريم رودخانه ها در حوضه هاي آبريز كشور</t>
    </r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</si>
  <si>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   1307006114   عنوان طرح: مطالعه و اجراي طرح‌هاي تعادل بخشي، تغذيه مصنوعي و پخش سيل در محدوده استان‌ها</t>
    </r>
  </si>
  <si>
    <r>
      <t xml:space="preserve">/   هر یک از  طرح‌های  تملک دارایی‌های سرمایه‌ای  و ردیف‌های متفرقه مرتبط با آن‌ها </t>
    </r>
    <r>
      <rPr>
        <sz val="12"/>
        <color theme="1"/>
        <rFont val="Wingdings"/>
        <charset val="2"/>
      </rPr>
      <t>¡</t>
    </r>
    <r>
      <rPr>
        <sz val="12"/>
        <color theme="1"/>
        <rFont val="IranNastaliq"/>
        <family val="1"/>
      </rPr>
      <t xml:space="preserve">   شماره طرح: 1307006115 عنوان طرح: تكميل و تجهيز شبكه‌هاي اندازه گيري آب‌هاي سطحي و زيرزميني در محدوده استان‌ها</t>
    </r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</si>
  <si>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  1307006003    عنوان طرح: تجهيز نقاط مصرف به ابزار اندازه گيري و ارتقاي ايمني و پايداري سدها</t>
    </r>
  </si>
  <si>
    <r>
      <t xml:space="preserve">/   هر یک از  طرح‌های  تملک دارایی‌های سرمایه‌ای  و ردیف‌های متفرقه مرتبط با آن‌ها </t>
    </r>
    <r>
      <rPr>
        <sz val="12"/>
        <color theme="1"/>
        <rFont val="Wingdings"/>
        <charset val="2"/>
      </rPr>
      <t>¡</t>
    </r>
    <r>
      <rPr>
        <sz val="12"/>
        <color theme="1"/>
        <rFont val="IranNastaliq"/>
        <family val="1"/>
      </rPr>
      <t xml:space="preserve">   شماره طرح: 1307003122عنوان طرح:مطالعه طرح‌هاي تامين و انتقال آب در حوضه‌هاي آبريز كشور
</t>
    </r>
  </si>
  <si>
    <r>
      <t xml:space="preserve">/   هر یک از  طرح‌های  تملک دارایی‌های سرمایه‌ای  و ردیف‌های متفرقه مرتبط با آن‌ها </t>
    </r>
    <r>
      <rPr>
        <sz val="12"/>
        <color theme="1"/>
        <rFont val="Wingdings"/>
        <charset val="2"/>
      </rPr>
      <t>¡</t>
    </r>
    <r>
      <rPr>
        <sz val="12"/>
        <color theme="1"/>
        <rFont val="IranNastaliq"/>
        <family val="1"/>
      </rPr>
      <t xml:space="preserve">   شماره طرح:  1307002065 عنوان طرح:تامین آب محور بن  بروجن</t>
    </r>
  </si>
  <si>
    <r>
      <t xml:space="preserve">/   هر یک از  طرح‌های  تملک دارایی‌های سرمایه‌ای  و ردیف‌های متفرقه مرتبط با آن‌ها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شماره طرح:  1307003032عنوان طرح: ساختمان سد بابا حيدر</t>
    </r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</si>
  <si>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طرح:1307002105  عنوان طرح:انتقال آب از سد باباحيدر به شهرستانهاي فارسان و جونقان و باباحيدر و روستاهاي مسير</t>
    </r>
  </si>
  <si>
    <r>
      <t xml:space="preserve">مجموع برنامه‎ها  و ردیف‌های متفرقه مرتبط با آن‌ها  </t>
    </r>
    <r>
      <rPr>
        <sz val="16"/>
        <color theme="1"/>
        <rFont val="Wingdings"/>
        <charset val="2"/>
      </rPr>
      <t>¡</t>
    </r>
  </si>
  <si>
    <t xml:space="preserve">        رديف بودجه‌ای  دستگاه اجرایی :295000</t>
  </si>
  <si>
    <t>عنوان دستگاه اجرايي:شرکت آب منطقه ای استان</t>
  </si>
  <si>
    <t>شرکت آب منطقه ای استان</t>
  </si>
  <si>
    <t>جمع کل اعتبارات ملی،ملی استانی،ابلاغی  واستانی</t>
  </si>
  <si>
    <r>
      <t xml:space="preserve">گزارش  نماینده  عملكرد اعتبارات  برحسب فصول هزینه    </t>
    </r>
    <r>
      <rPr>
        <sz val="18"/>
        <color theme="1"/>
        <rFont val="Wingdings"/>
        <charset val="2"/>
      </rPr>
      <t>o</t>
    </r>
    <r>
      <rPr>
        <sz val="18"/>
        <color theme="1"/>
        <rFont val="IranNastaliq"/>
        <family val="1"/>
      </rPr>
      <t xml:space="preserve">   /  تملک دارایی‎های سرمایه‎ای   </t>
    </r>
    <r>
      <rPr>
        <sz val="18"/>
        <color theme="1"/>
        <rFont val="Wingdings"/>
        <charset val="2"/>
      </rPr>
      <t>o</t>
    </r>
  </si>
  <si>
    <r>
      <t xml:space="preserve">مجموع برنامه‎ها  و ردیف‌های متفرقه مرتبط با آن‌ها    </t>
    </r>
    <r>
      <rPr>
        <sz val="16"/>
        <color theme="1"/>
        <rFont val="Wingdings"/>
        <charset val="2"/>
      </rPr>
      <t>¡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</si>
  <si>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طرحهاي كوچك تامين و انتقال آب    عنوان طرح: 1307003چ200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</si>
  <si>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1307005چ200عنوان طرح: طرح اجراي ساماندهي رودخانه ها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</si>
  <si>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 1307006چ300  عنوان طرح: طرح اجراي حفاظت و احياي آب هاي زير زميني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</si>
  <si>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1307002065  عنوان طرح:آبرساني به شهر ها و روستاهاي محور بن - بروجن
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</si>
  <si>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1307003032عنوان طرح:ساختمان سد بابا حيدر</t>
    </r>
  </si>
  <si>
    <r>
      <t xml:space="preserve">/   هر یک از  طرح‌های  تملک دارایی‌های سرمایه‌ای  و ردیف‌های متفرقه مرتبط با آن‌ها   </t>
    </r>
    <r>
      <rPr>
        <sz val="12"/>
        <color theme="1"/>
        <rFont val="Wingdings"/>
        <charset val="2"/>
      </rPr>
      <t>¡</t>
    </r>
    <r>
      <rPr>
        <sz val="12"/>
        <color theme="1"/>
        <rFont val="IranNastaliq"/>
        <family val="1"/>
      </rPr>
      <t xml:space="preserve">    شماره طرح: 1307002105  عنوان طرح: انتقال آب از سد باباحيدر به شهرستانهاي فارسان و جونقان و باباحيدر و روستاهاي مسير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</si>
  <si>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1307006113    عنوان طرح:مرمت و بازسازي تاسيسات آبي در دست بهره‌برداري در محدوده استان‌ه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</si>
  <si>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 1307005006  عنوان طرح: مطالعه و اجراي ساماندهي ، تعيين حد بستر و حريم رودخانه ها در حوضه هاي آبريز كشور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</si>
  <si>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1307006114  عنوان طرح: مطالعه و اجراي طرح‌هاي تعادل بخشي، تغذيه مصنوعي و پخش سيل در محدوده استان‌ها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</si>
  <si>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طرح:1307006115    عنوان طرح: تكميل و تجهيز شبكه‌هاي اندازه گيري آب‌هاي سطحي و زيرزميني در محدوده استان‌ها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</si>
  <si>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طرح:1307006003عنوان طرح:تجهيز نقاط مصرف به ابزار اندازه گيري و ارتقاي ايمني و پايداري سدها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</si>
  <si>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1307003122  عنوان طرح: مطالعه طرح‌هاي تامين و انتقال آب در حوضه‌هاي آبريز كشور</t>
    </r>
  </si>
  <si>
    <r>
      <t xml:space="preserve">گزارش درآمدهای عمومي  و واگذاری دارایی‎های سرمایه‎ای عمومی     </t>
    </r>
    <r>
      <rPr>
        <sz val="20"/>
        <color theme="1"/>
        <rFont val="Wingdings"/>
        <charset val="2"/>
      </rPr>
      <t>o</t>
    </r>
    <r>
      <rPr>
        <sz val="20"/>
        <color theme="1"/>
        <rFont val="IranNastaliq"/>
        <family val="1"/>
      </rPr>
      <t xml:space="preserve">   / درآمدهای اختصاصی  و واگذاری دارایی‎های سرمایه‎ای اختصاصی     </t>
    </r>
    <r>
      <rPr>
        <sz val="20"/>
        <color theme="1"/>
        <rFont val="Wingdings"/>
        <charset val="2"/>
      </rPr>
      <t>o</t>
    </r>
    <r>
      <rPr>
        <sz val="20"/>
        <color theme="1"/>
        <rFont val="IranNastaliq"/>
        <family val="1"/>
      </rPr>
      <t xml:space="preserve">     /  واگذاري دارايي هاي مالي   </t>
    </r>
    <r>
      <rPr>
        <sz val="20"/>
        <color theme="1"/>
        <rFont val="Wingdings"/>
        <charset val="2"/>
      </rPr>
      <t>o</t>
    </r>
  </si>
  <si>
    <r>
      <t xml:space="preserve">گزارش وضعیت وجوه مصرف نشده سال‌های  قبل  و سرمايه گذاری‎ها  از محل اعتبارات هزينه    </t>
    </r>
    <r>
      <rPr>
        <sz val="18"/>
        <color theme="1"/>
        <rFont val="Wingdings"/>
        <charset val="2"/>
      </rPr>
      <t>o</t>
    </r>
    <r>
      <rPr>
        <sz val="18"/>
        <color theme="1"/>
        <rFont val="IranNastaliq"/>
        <family val="1"/>
      </rPr>
      <t xml:space="preserve">  /  تملک دارایی‎های سرمایه‎ای     </t>
    </r>
    <r>
      <rPr>
        <sz val="18"/>
        <color theme="1"/>
        <rFont val="Wingdings"/>
        <charset val="2"/>
      </rPr>
      <t>o</t>
    </r>
    <r>
      <rPr>
        <sz val="18"/>
        <color theme="1"/>
        <rFont val="IranNastaliq"/>
        <family val="1"/>
      </rPr>
      <t xml:space="preserve">           ثبتي     </t>
    </r>
    <r>
      <rPr>
        <sz val="18"/>
        <color theme="1"/>
        <rFont val="Wingdings"/>
        <charset val="2"/>
      </rPr>
      <t>¡</t>
    </r>
    <r>
      <rPr>
        <sz val="18"/>
        <color theme="1"/>
        <rFont val="IranNastaliq"/>
        <family val="1"/>
      </rPr>
      <t xml:space="preserve">   /  واخواهي    </t>
    </r>
    <r>
      <rPr>
        <sz val="18"/>
        <color theme="1"/>
        <rFont val="Wingdings"/>
        <charset val="2"/>
      </rPr>
      <t>¡</t>
    </r>
  </si>
  <si>
    <t>310601: منابع حاصل از برگشتي پرداختهاي سالهاي قبل</t>
  </si>
  <si>
    <t>تنظیم کننده حسابها:طوفان نوروززاده ممسنی</t>
  </si>
  <si>
    <t>ذیحساب مدیرامورمالی:فاطمه نظری شهرکی</t>
  </si>
  <si>
    <t xml:space="preserve">بالاترين مقام دستگاه اجرايي  يا مقام مجاز:فردوس کریمی آلکوهی </t>
  </si>
  <si>
    <r>
      <t xml:space="preserve">نوع اوراق : ( اسناد خزانه اسلامي  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/اوراق اجاره  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>/ … )</t>
    </r>
  </si>
  <si>
    <t>کل وجوه مصرف نشده</t>
  </si>
  <si>
    <t>1307003122مطالعه طرح‌هاي تامين و انتقال آب در حوضه‌هاي آبريز كشور</t>
  </si>
  <si>
    <t>1307006003تجهيز نقاط مصرف به ابزار اندازه گيري و ارتقاي ايمني و پايداري سدها</t>
  </si>
  <si>
    <t>1307006115تكميل و تجهيز شبكه‌هاي اندازه گيري آب‌هاي سطحي و زيرزميني در محدوده استان‌ها</t>
  </si>
  <si>
    <t>1307006114مطالعه و اجراي طرح‌هاي تعادل بخشي، تغذيه مصنوعي و پخش سيل در محدوده استان‌ها</t>
  </si>
  <si>
    <t>1307005006 مطالعه و اجراي ساماندهي ، تعيين حد بستر و حريم رودخانه ها در حوضه هاي آبريز كشور</t>
  </si>
  <si>
    <t>1307006113مرمت و بازسازي تاسيسات آبي در دست بهره‌برداري در محدوده استان‌ه</t>
  </si>
  <si>
    <t>1307002105انتقال آب از سد باباحيدر به شهرستانهاي فارسان و جونقان و باباحيدر و روستاهاي مسير</t>
  </si>
  <si>
    <t>1307003032ساختمان سد بابا حيدر</t>
  </si>
  <si>
    <t>آبرساني به شهر ها و روستاهاي محور بن - بروجن1307002065</t>
  </si>
  <si>
    <t>200چ1307003طرحهاي كوچك تامين و انتقال آب</t>
  </si>
  <si>
    <t>200چ1307005طرح اجراي ساماندهي رودخانه ها</t>
  </si>
  <si>
    <t>300چ1307006 طرح اجراي حفاظت و احياي آب هاي زير زميني</t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</si>
  <si>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طرح1307006چ300 عنوان طرح:طرح  اجرای حفاظت واحیای آبهای  زیرزمینی </t>
    </r>
  </si>
  <si>
    <t>اعتبارات توازن(توازن استانی)</t>
  </si>
  <si>
    <t>تعهدات سفرهای ریاست جمهوری</t>
  </si>
  <si>
    <t>اعتبارات طلبکاران و ایفای تعدات موضوع بند بتبصره5 ق بودجه 1401</t>
  </si>
  <si>
    <t>اعتبارات موضوع ماده 17 قانون مدیریت بحران کشور</t>
  </si>
  <si>
    <t>برگشت مازاد درآمدهای استانی</t>
  </si>
  <si>
    <t>جمع کل اعتبارات ابلاغی</t>
  </si>
  <si>
    <t>ابلاغی</t>
  </si>
  <si>
    <t>جمع</t>
  </si>
  <si>
    <t xml:space="preserve">جمع </t>
  </si>
  <si>
    <t xml:space="preserve"> جمع ابلاغی طرح های کوچک</t>
  </si>
  <si>
    <t xml:space="preserve"> جمع کل اعتبارات مصوب وابلاغی</t>
  </si>
  <si>
    <t>جمع  کل اعتبارات ابلاغی</t>
  </si>
  <si>
    <t>جمع  کل اعتبارات مصوب</t>
  </si>
  <si>
    <t>جمع کل اوراق طرح ها</t>
  </si>
  <si>
    <t>توضیحات:توضیحات:لازم به ذکر است که شرکت آب منطقه ای چهارمحال وبختیاری مبالغ 11.500  و  20.000 میلیون ریال برای فصل های پیمانی و زمین طرح1307003032  و مبلغ 3.008 میلیون ریال برای  فصل پیمانی طرح 1307002105 که طی نامه   شماره723728 مورخ 1400/12/28 سازمان برنامه و بودجه کشور  ابلاغ شده است را جز تخصیص های دریافتی سال 1400 لحاظ و خرج کرده است که این مبالغ در اعتبارات بالا نیز طبق گزارش حوالجات سامانه سناما آورده شده است.</t>
  </si>
  <si>
    <r>
      <t xml:space="preserve">سال                    </t>
    </r>
    <r>
      <rPr>
        <sz val="14"/>
        <color theme="1"/>
        <rFont val="B Mitra"/>
        <charset val="178"/>
      </rPr>
      <t>1401</t>
    </r>
    <r>
      <rPr>
        <sz val="14"/>
        <color theme="1"/>
        <rFont val="IranNastaliq"/>
        <family val="1"/>
      </rPr>
      <t xml:space="preserve">      </t>
    </r>
  </si>
  <si>
    <t>100چ1307005</t>
  </si>
  <si>
    <r>
      <t xml:space="preserve">سال                    </t>
    </r>
    <r>
      <rPr>
        <sz val="20"/>
        <color theme="1"/>
        <rFont val="B Mitra"/>
        <charset val="178"/>
      </rPr>
      <t>1401</t>
    </r>
    <r>
      <rPr>
        <sz val="20"/>
        <color theme="1"/>
        <rFont val="IranNastaliq"/>
        <family val="1"/>
      </rPr>
      <t xml:space="preserve">      </t>
    </r>
  </si>
  <si>
    <t xml:space="preserve">
530000-34 : اعتبارات طلبكاران و ايفاي تعهدات موضوع بند(ب)تبصره 5</t>
  </si>
  <si>
    <r>
      <t xml:space="preserve">مجموع برنامه‎ها  و ردیف‌های متفرقه مرتبط با آن‌ها  </t>
    </r>
    <r>
      <rPr>
        <sz val="14"/>
        <color theme="1"/>
        <rFont val="Wingdings"/>
        <charset val="2"/>
      </rPr>
      <t>¡</t>
    </r>
  </si>
  <si>
    <r>
      <t xml:space="preserve">مجموع برنامه‎ها  و ردیف‌های متفرقه مرتبط با آن‌ها  </t>
    </r>
    <r>
      <rPr>
        <sz val="12"/>
        <color theme="1"/>
        <rFont val="Wingdings"/>
        <charset val="2"/>
      </rPr>
      <t>¡</t>
    </r>
  </si>
  <si>
    <r>
      <t xml:space="preserve">نوع منبع: عمومی   </t>
    </r>
    <r>
      <rPr>
        <sz val="20"/>
        <color theme="1"/>
        <rFont val="Wingdings"/>
        <charset val="2"/>
      </rPr>
      <t>¡</t>
    </r>
    <r>
      <rPr>
        <sz val="20"/>
        <color theme="1"/>
        <rFont val="IranNastaliq"/>
        <family val="1"/>
      </rPr>
      <t xml:space="preserve">  / اختصاصی    </t>
    </r>
    <r>
      <rPr>
        <sz val="20"/>
        <color theme="1"/>
        <rFont val="Wingdings"/>
        <charset val="2"/>
      </rPr>
      <t>¡</t>
    </r>
  </si>
  <si>
    <r>
      <t xml:space="preserve">گزارش  نماینده عملکرد اعتبارات هزینه   </t>
    </r>
    <r>
      <rPr>
        <sz val="20"/>
        <color theme="1"/>
        <rFont val="Wingdings"/>
        <charset val="2"/>
      </rPr>
      <t>o</t>
    </r>
    <r>
      <rPr>
        <sz val="20"/>
        <color theme="1"/>
        <rFont val="IranNastaliq"/>
        <family val="1"/>
      </rPr>
      <t xml:space="preserve">   / تملک داریی‎های سرمایه‎ای   </t>
    </r>
    <r>
      <rPr>
        <sz val="20"/>
        <color theme="1"/>
        <rFont val="Wingdings"/>
        <charset val="2"/>
      </rPr>
      <t>o</t>
    </r>
    <r>
      <rPr>
        <sz val="20"/>
        <color theme="1"/>
        <rFont val="IranNastaliq"/>
        <family val="1"/>
      </rPr>
      <t xml:space="preserve">    برحسب  مصوب و ابلاغی</t>
    </r>
  </si>
  <si>
    <r>
      <t xml:space="preserve">گزارش  نماینده عملكرد اعتبارات هزینه   </t>
    </r>
    <r>
      <rPr>
        <sz val="20"/>
        <color theme="1"/>
        <rFont val="Wingdings"/>
        <charset val="2"/>
      </rPr>
      <t>o</t>
    </r>
    <r>
      <rPr>
        <sz val="20"/>
        <color theme="1"/>
        <rFont val="IranNastaliq"/>
        <family val="1"/>
      </rPr>
      <t xml:space="preserve">  /  تملک دارایی‎های سرمایه‎ای    </t>
    </r>
    <r>
      <rPr>
        <sz val="20"/>
        <color theme="1"/>
        <rFont val="Wingdings"/>
        <charset val="2"/>
      </rPr>
      <t>o</t>
    </r>
    <r>
      <rPr>
        <sz val="20"/>
        <color theme="1"/>
        <rFont val="IranNastaliq"/>
        <family val="1"/>
      </rPr>
      <t xml:space="preserve">    برحسب برنامه / طرح  و ردیف  (متفرقه / تملک دارایی‌های مالی)</t>
    </r>
  </si>
  <si>
    <t>ذیحساب/مدیرمالی:فاطمه نظری شهرکی</t>
  </si>
  <si>
    <t xml:space="preserve">    </t>
  </si>
  <si>
    <t>شرکت آب منطقه ای استان چهارمحال و بختیاری</t>
  </si>
  <si>
    <r>
      <t xml:space="preserve">گزارش وضعیت وجوه مصرف نشده سال های قبل بر حسب فصول هزينه  / تملک دارایی های سرمایه ای     ثبتي     </t>
    </r>
    <r>
      <rPr>
        <sz val="22"/>
        <color theme="1"/>
        <rFont val="Wingdings"/>
        <charset val="2"/>
      </rPr>
      <t>¡</t>
    </r>
    <r>
      <rPr>
        <sz val="22"/>
        <color theme="1"/>
        <rFont val="IranNastaliq"/>
        <family val="1"/>
      </rPr>
      <t xml:space="preserve">   /  واخواهي    </t>
    </r>
    <r>
      <rPr>
        <sz val="22"/>
        <color theme="1"/>
        <rFont val="Wingdings"/>
        <charset val="2"/>
      </rPr>
      <t>¡</t>
    </r>
  </si>
  <si>
    <r>
      <t xml:space="preserve">سال                    </t>
    </r>
    <r>
      <rPr>
        <sz val="22"/>
        <color theme="1"/>
        <rFont val="B Mitra"/>
        <charset val="178"/>
      </rPr>
      <t>1401</t>
    </r>
    <r>
      <rPr>
        <sz val="22"/>
        <color theme="1"/>
        <rFont val="IranNastaliq"/>
        <family val="1"/>
      </rPr>
      <t xml:space="preserve">     </t>
    </r>
  </si>
  <si>
    <r>
      <t xml:space="preserve">نوع منبع: عمومی    </t>
    </r>
    <r>
      <rPr>
        <sz val="22"/>
        <color theme="1"/>
        <rFont val="Wingdings"/>
        <charset val="2"/>
      </rPr>
      <t>¡</t>
    </r>
    <r>
      <rPr>
        <sz val="22"/>
        <color theme="1"/>
        <rFont val="IranNastaliq"/>
        <family val="1"/>
      </rPr>
      <t xml:space="preserve">    /اختصاصی   </t>
    </r>
    <r>
      <rPr>
        <sz val="22"/>
        <color theme="1"/>
        <rFont val="Wingdings"/>
        <charset val="2"/>
      </rPr>
      <t>¡</t>
    </r>
  </si>
  <si>
    <t>ذيحساب / مدير مالي :فاطمه نظری</t>
  </si>
  <si>
    <t>[luجمع</t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</si>
  <si>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   1002032006  عنوان طرح: انجام اقدامات مربوط به پيشگيري و كاهش خطر ، آمادگي و جبران خدمات ناشي از بحران در سطح كل كشور
</t>
    </r>
  </si>
  <si>
    <t xml:space="preserve">        رديف بودجه‌ای  دستگاه اجرایی :105000</t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</si>
  <si>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   1307002080  عنوان طرح: آبرساني به شهرهاي داراي تنش آبي و ارتقاي کيفي آب شرب
</t>
    </r>
  </si>
  <si>
    <t xml:space="preserve">        رديف بودجه‌ای  دستگاه اجرایی :216500</t>
  </si>
  <si>
    <t xml:space="preserve">        رديف بودجه‌ای  دستگاه اجرایی :219700</t>
  </si>
  <si>
    <r>
      <t xml:space="preserve">سال                  </t>
    </r>
    <r>
      <rPr>
        <sz val="20"/>
        <color theme="1"/>
        <rFont val="B Mitra"/>
        <charset val="178"/>
      </rPr>
      <t>1402</t>
    </r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</si>
  <si>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 200چ1307005عنوان طرح:طرح اجراي ساماندهي رودخانه ها</t>
    </r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</si>
  <si>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طرح100چ1307005 عنوان طرح:طرح مطالعه، ساماندهي حريم و بستر رودخانه ها (محلي خارج از محدوده شهرها )
</t>
    </r>
  </si>
  <si>
    <t>1307002080آبرساني به شهرهاي داراي تنش آبي و ارتقاي کيفي آب شرب</t>
  </si>
  <si>
    <t>1002032006انجام اقدامات مربوط به پيشگيري و كاهش خطر ، آمادگي و جبران خدمات ناشي از بحران در سطح كل كشور</t>
  </si>
  <si>
    <t xml:space="preserve">1307003028ساختمان سد آقبلاغ
</t>
  </si>
  <si>
    <t>100چ1307005طرح مطالعه، ساماندهي حريم و بستر رودخانه ها (محلي خارج از محدوده شهرها )</t>
  </si>
  <si>
    <r>
      <t xml:space="preserve">/   هر یک از  طرح‌های  تملک دارایی‌های سرمایه‌ای  و ردیف‌های متفرقه مرتبط با آن‌ها </t>
    </r>
    <r>
      <rPr>
        <sz val="11"/>
        <color theme="1"/>
        <rFont val="Wingdings"/>
        <charset val="2"/>
      </rPr>
      <t>¡</t>
    </r>
    <r>
      <rPr>
        <sz val="11"/>
        <color theme="1"/>
        <rFont val="IranNastaliq"/>
        <family val="1"/>
      </rPr>
      <t xml:space="preserve">   شماره طرح:   1307003028  عنوان طرح: ساختمان سد آقبلاغ
</t>
    </r>
  </si>
  <si>
    <t xml:space="preserve">سال                1402      </t>
  </si>
  <si>
    <t>310108: انتشار اوراق مالي اسلامي</t>
  </si>
  <si>
    <r>
      <t xml:space="preserve">سال                    </t>
    </r>
    <r>
      <rPr>
        <sz val="20"/>
        <color theme="1"/>
        <rFont val="B Mitra"/>
        <charset val="178"/>
      </rPr>
      <t>1402</t>
    </r>
    <r>
      <rPr>
        <sz val="22"/>
        <color theme="1"/>
        <rFont val="IranNastaliq"/>
        <family val="1"/>
      </rPr>
      <t xml:space="preserve">    </t>
    </r>
  </si>
  <si>
    <r>
      <t xml:space="preserve">سال                    </t>
    </r>
    <r>
      <rPr>
        <sz val="20"/>
        <color theme="1"/>
        <rFont val="B Mitra"/>
        <charset val="178"/>
      </rPr>
      <t>1402</t>
    </r>
    <r>
      <rPr>
        <sz val="20"/>
        <color theme="1"/>
        <rFont val="IranNastaliq"/>
        <family val="1"/>
      </rPr>
      <t xml:space="preserve">     </t>
    </r>
  </si>
  <si>
    <r>
      <t xml:space="preserve">/   هر یک از  طرح‌های  تملک دارایی‌های سرمایه‌ای  و ردیف‌های متفرقه مرتبط با آن‌ها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 شماره طرح:  1307005چ100  عنوان طرح: طرح مطالعه، ساماندهي حريم و بستر رودخانه ها (محلي خارج از محدوده شهرها )
</t>
    </r>
  </si>
  <si>
    <t>اعتبار</t>
  </si>
  <si>
    <t>شماره طبقه بندي</t>
  </si>
  <si>
    <t>دريافتي از محل اعتبار انتقالي ابلاغي</t>
  </si>
  <si>
    <t>منابع انتقالي قابل مصرف</t>
  </si>
  <si>
    <t>مانده ابتداي سال</t>
  </si>
  <si>
    <t>اعتبار انتقالي مصرف شده</t>
  </si>
  <si>
    <t>موجودي ها</t>
  </si>
  <si>
    <t>مانده پايان سال</t>
  </si>
  <si>
    <t>مصوب</t>
  </si>
  <si>
    <t>1307005چ200 : طرح اجراي ساماندهي رودخانه ها</t>
  </si>
  <si>
    <t>1307006چ300 : طرح اجراي حفاظت و احياي آب هاي زير زميني</t>
  </si>
  <si>
    <t>1307003چ200 : طرحهاي كوچك تامين و انتقال آب</t>
  </si>
  <si>
    <t>ابلاغي</t>
  </si>
  <si>
    <t>219700: شركت مادر تخصصي مديريت منابع آب ايران</t>
  </si>
  <si>
    <t>1307002105 : انتقال آب از سد باباحيدر به شهرستانهاي فارسان و جونقان و باباحيدر و روستاهاي مسير</t>
  </si>
  <si>
    <t>1307003032 : ساختمان سد بابا حيدر</t>
  </si>
  <si>
    <t>1307002065 : آبرساني به شهر ها و روستاهاي محور بن - بروجن</t>
  </si>
  <si>
    <t>1307003122 : مطالعه طرح‌هاي تامين و انتقال آب در حوضه‌هاي آبريز كشور</t>
  </si>
  <si>
    <t>1307006003 : تجهيز نقاط مصرف به ابزار اندازه گيري و ارتقاي ايمني و پايداري سدها</t>
  </si>
  <si>
    <t>1307006115 : تكميل و تجهيز شبكه‌هاي اندازه گيري آب‌هاي سطحي و زيرزميني در محدوده استان‌ها</t>
  </si>
  <si>
    <t>1307006114 : مطالعه و اجراي طرح‌هاي تعادل بخشي، تغذيه مصنوعي و پخش سيل در محدوده استان‌ها</t>
  </si>
  <si>
    <t>1307005006 : مطالعه و اجراي ساماندهي ، تعيين حد بستر و حريم رودخانه ها در حوضه هاي آبريز كشور</t>
  </si>
  <si>
    <t>1307006113 : مرمت و بازسازي تاسيسات آبي در دست بهره‌برداري در محدوده استان‌ها</t>
  </si>
  <si>
    <t>دریافتی در سال 1402</t>
  </si>
  <si>
    <t>دریافتی در سال 1403</t>
  </si>
  <si>
    <t>متمم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</si>
</sst>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-_ ;_ * #,##0.00\-_ ;_ * &quot;-&quot;??_-_ ;_ @_ "/>
    <numFmt numFmtId="164" formatCode="_ * #,##0_-_ ;_ * #,##0\-_ ;_ * &quot;-&quot;??_-_ ;_ @_ "/>
  </numFmts>
  <fonts count="67"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sz val="20"/>
      <color theme="1"/>
      <name val="Calibri"/>
      <family val="2"/>
      <charset val="178"/>
      <scheme val="minor"/>
    </font>
    <font>
      <sz val="18"/>
      <color theme="1"/>
      <name val="IranNastaliq"/>
      <family val="1"/>
    </font>
    <font>
      <sz val="22"/>
      <color theme="1"/>
      <name val="IranNastaliq"/>
      <family val="1"/>
    </font>
    <font>
      <sz val="20"/>
      <color theme="1"/>
      <name val="IranNastaliq"/>
      <family val="1"/>
    </font>
    <font>
      <sz val="16"/>
      <color theme="1"/>
      <name val="IranNastaliq"/>
      <family val="1"/>
    </font>
    <font>
      <sz val="14"/>
      <color theme="1"/>
      <name val="IranNastaliq"/>
      <family val="1"/>
    </font>
    <font>
      <sz val="18"/>
      <color theme="1"/>
      <name val="B Lotus"/>
      <charset val="178"/>
    </font>
    <font>
      <sz val="16"/>
      <color theme="1"/>
      <name val="B Lotus"/>
      <charset val="178"/>
    </font>
    <font>
      <sz val="24"/>
      <color theme="1"/>
      <name val="IranNastaliq"/>
      <family val="1"/>
    </font>
    <font>
      <sz val="18"/>
      <color theme="1"/>
      <name val="B Mitra"/>
      <charset val="178"/>
    </font>
    <font>
      <sz val="20"/>
      <color theme="1"/>
      <name val="B Lotus"/>
      <charset val="178"/>
    </font>
    <font>
      <sz val="22"/>
      <color theme="1"/>
      <name val="B Lotus"/>
      <charset val="178"/>
    </font>
    <font>
      <sz val="20"/>
      <color theme="1"/>
      <name val="B Mitra"/>
      <charset val="178"/>
    </font>
    <font>
      <sz val="22"/>
      <color theme="1"/>
      <name val="Calibri"/>
      <family val="2"/>
      <charset val="178"/>
      <scheme val="minor"/>
    </font>
    <font>
      <sz val="22"/>
      <color theme="1"/>
      <name val="B Badr"/>
      <charset val="178"/>
    </font>
    <font>
      <sz val="22"/>
      <name val="IranNastaliq"/>
      <family val="1"/>
    </font>
    <font>
      <sz val="20"/>
      <color theme="1"/>
      <name val="B Badr"/>
      <charset val="178"/>
    </font>
    <font>
      <sz val="20"/>
      <color theme="1"/>
      <name val="Wingdings"/>
      <charset val="2"/>
    </font>
    <font>
      <sz val="18"/>
      <color theme="1"/>
      <name val="Wingdings"/>
      <charset val="2"/>
    </font>
    <font>
      <sz val="18"/>
      <color theme="1"/>
      <name val="B Badr"/>
      <charset val="178"/>
    </font>
    <font>
      <sz val="14"/>
      <color theme="1"/>
      <name val="B Lotus"/>
      <charset val="178"/>
    </font>
    <font>
      <sz val="12"/>
      <color theme="1"/>
      <name val="B Lotus"/>
      <charset val="178"/>
    </font>
    <font>
      <sz val="16"/>
      <color theme="1"/>
      <name val="Wingdings"/>
      <charset val="2"/>
    </font>
    <font>
      <sz val="14"/>
      <color theme="1"/>
      <name val="Wingdings"/>
      <charset val="2"/>
    </font>
    <font>
      <sz val="12"/>
      <color theme="1"/>
      <name val="IranNastaliq"/>
      <family val="1"/>
    </font>
    <font>
      <sz val="12"/>
      <color theme="1"/>
      <name val="Wingdings"/>
      <charset val="2"/>
    </font>
    <font>
      <sz val="11"/>
      <color theme="1"/>
      <name val="IranNastaliq"/>
      <family val="1"/>
    </font>
    <font>
      <sz val="11"/>
      <color theme="1"/>
      <name val="Wingdings"/>
      <charset val="2"/>
    </font>
    <font>
      <sz val="16"/>
      <color theme="1"/>
      <name val="IranNastaliq"/>
    </font>
    <font>
      <sz val="9"/>
      <color theme="1"/>
      <name val="IranNastaliq"/>
      <family val="1"/>
    </font>
    <font>
      <sz val="14"/>
      <color theme="1"/>
      <name val="IranNastaliq"/>
    </font>
    <font>
      <b/>
      <sz val="14"/>
      <color theme="1"/>
      <name val="B Lotus"/>
      <charset val="178"/>
    </font>
    <font>
      <b/>
      <sz val="16"/>
      <color theme="1"/>
      <name val="B Lotus"/>
      <charset val="178"/>
    </font>
    <font>
      <sz val="8"/>
      <color theme="1"/>
      <name val="IranNastaliq"/>
      <family val="1"/>
    </font>
    <font>
      <sz val="10"/>
      <color theme="1"/>
      <name val="IranNastaliq"/>
      <family val="1"/>
    </font>
    <font>
      <b/>
      <sz val="18"/>
      <color theme="1"/>
      <name val="B Lotus"/>
      <charset val="178"/>
    </font>
    <font>
      <b/>
      <sz val="14"/>
      <color theme="1"/>
      <name val="IranNastaliq"/>
    </font>
    <font>
      <sz val="14"/>
      <color theme="1"/>
      <name val="B Mitra"/>
      <charset val="178"/>
    </font>
    <font>
      <b/>
      <sz val="12"/>
      <color theme="1"/>
      <name val="B Lotus"/>
      <charset val="178"/>
    </font>
    <font>
      <b/>
      <sz val="8"/>
      <color theme="1"/>
      <name val="B Lotus"/>
      <charset val="178"/>
    </font>
    <font>
      <b/>
      <sz val="11"/>
      <color theme="1"/>
      <name val="B Lotus"/>
      <charset val="178"/>
    </font>
    <font>
      <b/>
      <sz val="22"/>
      <color theme="1"/>
      <name val="Calibri"/>
      <family val="2"/>
      <scheme val="minor"/>
    </font>
    <font>
      <b/>
      <sz val="20"/>
      <color theme="1"/>
      <name val="B Lotus"/>
      <charset val="178"/>
    </font>
    <font>
      <sz val="10"/>
      <color theme="1"/>
      <name val="B Lotus"/>
      <charset val="178"/>
    </font>
    <font>
      <b/>
      <sz val="26"/>
      <color theme="1"/>
      <name val="IranNastaliq"/>
      <family val="1"/>
    </font>
    <font>
      <b/>
      <sz val="26"/>
      <color theme="1"/>
      <name val="B Lotus"/>
      <charset val="178"/>
    </font>
    <font>
      <b/>
      <sz val="22"/>
      <color theme="1"/>
      <name val="IranNastaliq"/>
      <family val="1"/>
    </font>
    <font>
      <b/>
      <sz val="18"/>
      <color theme="1"/>
      <name val="IranNastaliq"/>
      <family val="1"/>
    </font>
    <font>
      <b/>
      <sz val="22"/>
      <color theme="1"/>
      <name val="B Lotus"/>
      <charset val="178"/>
    </font>
    <font>
      <b/>
      <sz val="20"/>
      <color theme="1"/>
      <name val="IranNastaliq"/>
    </font>
    <font>
      <b/>
      <sz val="12"/>
      <color theme="1"/>
      <name val="IranNastaliq"/>
    </font>
    <font>
      <b/>
      <sz val="24"/>
      <color theme="1"/>
      <name val="IranNastaliq"/>
    </font>
    <font>
      <b/>
      <sz val="28"/>
      <color theme="1"/>
      <name val="IranNastaliq"/>
    </font>
    <font>
      <sz val="28"/>
      <color theme="1"/>
      <name val="IranNastaliq"/>
      <family val="1"/>
    </font>
    <font>
      <sz val="28"/>
      <color theme="1"/>
      <name val="B Lotus"/>
      <charset val="178"/>
    </font>
    <font>
      <sz val="22"/>
      <color theme="1"/>
      <name val="Wingdings"/>
      <charset val="2"/>
    </font>
    <font>
      <sz val="22"/>
      <color theme="1"/>
      <name val="B Mitra"/>
      <charset val="178"/>
    </font>
    <font>
      <i/>
      <sz val="11"/>
      <color theme="1"/>
      <name val="IRANSans-web"/>
    </font>
    <font>
      <sz val="14"/>
      <color theme="1"/>
      <name val="Helvetica"/>
      <family val="2"/>
    </font>
    <font>
      <sz val="18"/>
      <color theme="1"/>
      <name val="B Zar"/>
      <charset val="178"/>
    </font>
    <font>
      <sz val="16"/>
      <color theme="1"/>
      <name val="B Zar"/>
      <charset val="178"/>
    </font>
    <font>
      <b/>
      <sz val="17"/>
      <color theme="1"/>
      <name val="B Zar"/>
      <charset val="178"/>
    </font>
    <font>
      <sz val="11"/>
      <color theme="1"/>
      <name val="Calibri"/>
      <family val="2"/>
      <charset val="178"/>
      <scheme val="minor"/>
    </font>
    <font>
      <b/>
      <sz val="10"/>
      <color theme="1"/>
      <name val="B Lotus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D8DC"/>
        <bgColor indexed="64"/>
      </patternFill>
    </fill>
    <fill>
      <patternFill patternType="solid">
        <fgColor rgb="FFDCDCD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rgb="FF888888"/>
      </left>
      <right style="medium">
        <color rgb="FF888888"/>
      </right>
      <top style="medium">
        <color rgb="FF888888"/>
      </top>
      <bottom style="medium">
        <color rgb="FF888888"/>
      </bottom>
      <diagonal/>
    </border>
  </borders>
  <cellStyleXfs count="2">
    <xf numFmtId="0" fontId="0" fillId="0" borderId="0"/>
    <xf numFmtId="43" fontId="65" fillId="0" borderId="0" applyFont="0" applyFill="0" applyBorder="0" applyAlignment="0" applyProtection="0"/>
  </cellStyleXfs>
  <cellXfs count="5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7" fillId="0" borderId="0" xfId="0" applyFont="1" applyBorder="1" applyAlignment="1">
      <alignment vertical="center" readingOrder="2"/>
    </xf>
    <xf numFmtId="0" fontId="4" fillId="0" borderId="0" xfId="0" applyFont="1" applyBorder="1" applyAlignment="1">
      <alignment vertical="center" readingOrder="2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9" fillId="0" borderId="11" xfId="0" applyFont="1" applyBorder="1" applyAlignment="1">
      <alignment horizontal="center" vertical="center" wrapText="1" readingOrder="2"/>
    </xf>
    <xf numFmtId="0" fontId="7" fillId="0" borderId="15" xfId="0" applyFont="1" applyBorder="1" applyAlignment="1">
      <alignment horizontal="center" vertical="center" wrapText="1" readingOrder="2"/>
    </xf>
    <xf numFmtId="3" fontId="10" fillId="0" borderId="16" xfId="0" applyNumberFormat="1" applyFont="1" applyBorder="1" applyAlignment="1">
      <alignment horizontal="center" vertical="center" wrapText="1" readingOrder="2"/>
    </xf>
    <xf numFmtId="3" fontId="10" fillId="0" borderId="17" xfId="0" applyNumberFormat="1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19" xfId="0" applyFont="1" applyBorder="1" applyAlignment="1">
      <alignment vertical="center" readingOrder="2"/>
    </xf>
    <xf numFmtId="3" fontId="9" fillId="0" borderId="1" xfId="0" applyNumberFormat="1" applyFont="1" applyBorder="1" applyAlignment="1">
      <alignment horizontal="center" vertical="center" wrapText="1" readingOrder="2"/>
    </xf>
    <xf numFmtId="3" fontId="9" fillId="0" borderId="14" xfId="0" applyNumberFormat="1" applyFont="1" applyBorder="1" applyAlignment="1">
      <alignment horizontal="center" vertical="center" wrapText="1" readingOrder="2"/>
    </xf>
    <xf numFmtId="0" fontId="4" fillId="0" borderId="19" xfId="0" applyFont="1" applyBorder="1" applyAlignment="1">
      <alignment horizontal="center" vertical="center" readingOrder="2"/>
    </xf>
    <xf numFmtId="3" fontId="10" fillId="0" borderId="1" xfId="0" applyNumberFormat="1" applyFont="1" applyBorder="1" applyAlignment="1">
      <alignment horizontal="center" vertical="center" wrapText="1" readingOrder="2"/>
    </xf>
    <xf numFmtId="0" fontId="9" fillId="0" borderId="13" xfId="0" applyNumberFormat="1" applyFont="1" applyBorder="1" applyAlignment="1">
      <alignment horizontal="center" vertical="center" wrapText="1" readingOrder="2"/>
    </xf>
    <xf numFmtId="0" fontId="10" fillId="0" borderId="13" xfId="0" applyNumberFormat="1" applyFont="1" applyBorder="1" applyAlignment="1">
      <alignment horizontal="center" vertical="center" wrapText="1" readingOrder="2"/>
    </xf>
    <xf numFmtId="3" fontId="10" fillId="0" borderId="14" xfId="0" applyNumberFormat="1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readingOrder="2"/>
    </xf>
    <xf numFmtId="3" fontId="9" fillId="0" borderId="14" xfId="0" applyNumberFormat="1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vertical="center" readingOrder="2"/>
    </xf>
    <xf numFmtId="0" fontId="1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6" fillId="0" borderId="0" xfId="0" applyFont="1" applyBorder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6" fillId="0" borderId="10" xfId="0" applyFont="1" applyBorder="1" applyAlignment="1">
      <alignment horizontal="center" vertical="center" wrapText="1" readingOrder="2"/>
    </xf>
    <xf numFmtId="0" fontId="4" fillId="0" borderId="32" xfId="0" applyFont="1" applyBorder="1" applyAlignment="1">
      <alignment vertical="center" wrapText="1" readingOrder="2"/>
    </xf>
    <xf numFmtId="0" fontId="4" fillId="0" borderId="33" xfId="0" applyFont="1" applyBorder="1" applyAlignment="1">
      <alignment vertical="center" wrapText="1" readingOrder="2"/>
    </xf>
    <xf numFmtId="0" fontId="4" fillId="0" borderId="34" xfId="0" applyFont="1" applyBorder="1" applyAlignment="1">
      <alignment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readingOrder="2"/>
    </xf>
    <xf numFmtId="0" fontId="5" fillId="0" borderId="33" xfId="0" applyFont="1" applyBorder="1" applyAlignment="1">
      <alignment vertical="center" wrapText="1" readingOrder="2"/>
    </xf>
    <xf numFmtId="0" fontId="5" fillId="0" borderId="20" xfId="0" applyFont="1" applyBorder="1" applyAlignment="1">
      <alignment vertical="center" readingOrder="2"/>
    </xf>
    <xf numFmtId="0" fontId="5" fillId="0" borderId="0" xfId="0" applyFont="1" applyBorder="1" applyAlignment="1">
      <alignment vertical="center" readingOrder="2"/>
    </xf>
    <xf numFmtId="0" fontId="5" fillId="0" borderId="32" xfId="0" applyFont="1" applyBorder="1" applyAlignment="1">
      <alignment vertical="center" wrapText="1" readingOrder="2"/>
    </xf>
    <xf numFmtId="0" fontId="5" fillId="0" borderId="34" xfId="0" applyFont="1" applyBorder="1" applyAlignment="1">
      <alignment vertical="center" wrapText="1" readingOrder="2"/>
    </xf>
    <xf numFmtId="0" fontId="16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top" wrapText="1" readingOrder="2"/>
    </xf>
    <xf numFmtId="0" fontId="5" fillId="0" borderId="33" xfId="0" applyFont="1" applyBorder="1" applyAlignment="1">
      <alignment horizontal="center" vertical="center" wrapText="1" readingOrder="2"/>
    </xf>
    <xf numFmtId="0" fontId="16" fillId="0" borderId="34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6" fillId="0" borderId="30" xfId="0" applyFont="1" applyBorder="1" applyAlignment="1">
      <alignment horizontal="center" vertical="center" wrapText="1" readingOrder="2"/>
    </xf>
    <xf numFmtId="3" fontId="9" fillId="0" borderId="1" xfId="0" applyNumberFormat="1" applyFont="1" applyBorder="1" applyAlignment="1">
      <alignment horizontal="center" vertical="center" wrapText="1" readingOrder="2"/>
    </xf>
    <xf numFmtId="0" fontId="0" fillId="0" borderId="0" xfId="0" applyBorder="1"/>
    <xf numFmtId="3" fontId="13" fillId="3" borderId="1" xfId="0" applyNumberFormat="1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right" vertical="center" readingOrder="2"/>
    </xf>
    <xf numFmtId="0" fontId="4" fillId="0" borderId="32" xfId="0" applyFont="1" applyBorder="1" applyAlignment="1">
      <alignment horizontal="center" vertical="top" wrapText="1" readingOrder="2"/>
    </xf>
    <xf numFmtId="0" fontId="4" fillId="0" borderId="34" xfId="0" applyFont="1" applyBorder="1" applyAlignment="1">
      <alignment vertical="top" wrapText="1" readingOrder="2"/>
    </xf>
    <xf numFmtId="0" fontId="6" fillId="0" borderId="0" xfId="0" applyFont="1" applyBorder="1" applyAlignment="1">
      <alignment horizontal="right" vertical="center" readingOrder="2"/>
    </xf>
    <xf numFmtId="0" fontId="5" fillId="0" borderId="33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5" fillId="0" borderId="19" xfId="0" applyFont="1" applyBorder="1" applyAlignment="1">
      <alignment horizontal="center" vertical="center" readingOrder="2"/>
    </xf>
    <xf numFmtId="3" fontId="13" fillId="0" borderId="1" xfId="0" applyNumberFormat="1" applyFont="1" applyBorder="1" applyAlignment="1">
      <alignment horizontal="center" vertical="center" wrapText="1" readingOrder="2"/>
    </xf>
    <xf numFmtId="0" fontId="6" fillId="0" borderId="39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3" fontId="7" fillId="0" borderId="16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vertical="center" readingOrder="2"/>
    </xf>
    <xf numFmtId="0" fontId="5" fillId="0" borderId="0" xfId="0" applyFont="1" applyAlignment="1">
      <alignment horizontal="center" readingOrder="2"/>
    </xf>
    <xf numFmtId="0" fontId="11" fillId="0" borderId="0" xfId="0" applyFont="1" applyAlignment="1">
      <alignment horizontal="center" readingOrder="2"/>
    </xf>
    <xf numFmtId="0" fontId="16" fillId="0" borderId="0" xfId="0" applyFont="1" applyAlignment="1">
      <alignment horizontal="center"/>
    </xf>
    <xf numFmtId="0" fontId="6" fillId="0" borderId="19" xfId="0" applyFont="1" applyBorder="1" applyAlignment="1">
      <alignment vertical="center" readingOrder="2"/>
    </xf>
    <xf numFmtId="0" fontId="4" fillId="0" borderId="33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top" wrapText="1" readingOrder="2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5" fillId="0" borderId="2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readingOrder="2"/>
    </xf>
    <xf numFmtId="0" fontId="5" fillId="0" borderId="33" xfId="0" applyFont="1" applyBorder="1" applyAlignment="1">
      <alignment horizontal="center" vertical="top" wrapText="1" readingOrder="2"/>
    </xf>
    <xf numFmtId="3" fontId="9" fillId="0" borderId="1" xfId="0" applyNumberFormat="1" applyFont="1" applyFill="1" applyBorder="1" applyAlignment="1">
      <alignment horizontal="center" vertical="center" wrapText="1" readingOrder="2"/>
    </xf>
    <xf numFmtId="0" fontId="6" fillId="0" borderId="54" xfId="0" applyFont="1" applyBorder="1" applyAlignment="1">
      <alignment horizontal="center" vertical="center" wrapText="1" readingOrder="2"/>
    </xf>
    <xf numFmtId="0" fontId="4" fillId="0" borderId="33" xfId="0" applyFont="1" applyBorder="1" applyAlignment="1">
      <alignment horizontal="center" vertical="top" wrapText="1" readingOrder="2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13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 readingOrder="2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31" fillId="0" borderId="13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5" fillId="0" borderId="33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19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3" fontId="23" fillId="0" borderId="1" xfId="0" applyNumberFormat="1" applyFont="1" applyBorder="1" applyAlignment="1">
      <alignment horizontal="center" vertical="center" wrapText="1" readingOrder="2"/>
    </xf>
    <xf numFmtId="3" fontId="23" fillId="0" borderId="16" xfId="0" applyNumberFormat="1" applyFont="1" applyBorder="1" applyAlignment="1">
      <alignment horizontal="center" vertical="center" wrapText="1" readingOrder="2"/>
    </xf>
    <xf numFmtId="0" fontId="32" fillId="0" borderId="15" xfId="0" applyFont="1" applyBorder="1" applyAlignment="1">
      <alignment horizontal="center" vertical="center" wrapText="1" readingOrder="2"/>
    </xf>
    <xf numFmtId="0" fontId="33" fillId="0" borderId="0" xfId="0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3" fontId="35" fillId="0" borderId="1" xfId="0" applyNumberFormat="1" applyFont="1" applyBorder="1" applyAlignment="1">
      <alignment horizontal="center" vertical="center" wrapText="1" readingOrder="2"/>
    </xf>
    <xf numFmtId="0" fontId="36" fillId="0" borderId="1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readingOrder="2"/>
    </xf>
    <xf numFmtId="0" fontId="5" fillId="0" borderId="0" xfId="0" applyFont="1" applyAlignment="1">
      <alignment horizontal="center" vertical="center" readingOrder="2"/>
    </xf>
    <xf numFmtId="0" fontId="4" fillId="0" borderId="13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readingOrder="2"/>
    </xf>
    <xf numFmtId="0" fontId="6" fillId="0" borderId="8" xfId="0" applyFont="1" applyBorder="1" applyAlignment="1">
      <alignment horizontal="center" vertical="center" wrapText="1" readingOrder="2"/>
    </xf>
    <xf numFmtId="3" fontId="13" fillId="0" borderId="1" xfId="0" applyNumberFormat="1" applyFont="1" applyBorder="1" applyAlignment="1">
      <alignment horizontal="center" vertical="center" wrapText="1" readingOrder="2"/>
    </xf>
    <xf numFmtId="0" fontId="27" fillId="0" borderId="1" xfId="0" applyFont="1" applyBorder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37" fillId="0" borderId="1" xfId="0" applyFont="1" applyBorder="1" applyAlignment="1">
      <alignment horizontal="center" vertical="center" wrapText="1" readingOrder="2"/>
    </xf>
    <xf numFmtId="3" fontId="38" fillId="0" borderId="1" xfId="0" applyNumberFormat="1" applyFont="1" applyBorder="1" applyAlignment="1">
      <alignment horizontal="center" vertical="center" wrapText="1" readingOrder="2"/>
    </xf>
    <xf numFmtId="0" fontId="8" fillId="3" borderId="9" xfId="0" applyFont="1" applyFill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39" fillId="0" borderId="9" xfId="0" applyFont="1" applyBorder="1" applyAlignment="1">
      <alignment horizontal="center" vertical="center" wrapText="1" readingOrder="2"/>
    </xf>
    <xf numFmtId="0" fontId="8" fillId="0" borderId="19" xfId="0" applyFont="1" applyBorder="1" applyAlignment="1">
      <alignment horizontal="right" vertical="center" readingOrder="2"/>
    </xf>
    <xf numFmtId="1" fontId="41" fillId="0" borderId="1" xfId="0" applyNumberFormat="1" applyFont="1" applyBorder="1" applyAlignment="1">
      <alignment horizontal="center" vertical="center" wrapText="1" readingOrder="2"/>
    </xf>
    <xf numFmtId="1" fontId="24" fillId="0" borderId="1" xfId="0" applyNumberFormat="1" applyFont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13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34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43" fillId="0" borderId="1" xfId="0" applyFont="1" applyBorder="1" applyAlignment="1">
      <alignment horizontal="center" vertical="center" wrapText="1" readingOrder="2"/>
    </xf>
    <xf numFmtId="0" fontId="41" fillId="0" borderId="1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readingOrder="2"/>
    </xf>
    <xf numFmtId="0" fontId="5" fillId="0" borderId="1" xfId="0" applyFont="1" applyBorder="1" applyAlignment="1">
      <alignment horizontal="center" vertical="top" wrapText="1" readingOrder="2"/>
    </xf>
    <xf numFmtId="3" fontId="38" fillId="0" borderId="1" xfId="0" applyNumberFormat="1" applyFont="1" applyFill="1" applyBorder="1" applyAlignment="1">
      <alignment horizontal="center" vertical="center" wrapText="1" readingOrder="2"/>
    </xf>
    <xf numFmtId="3" fontId="45" fillId="0" borderId="1" xfId="0" applyNumberFormat="1" applyFont="1" applyBorder="1" applyAlignment="1">
      <alignment horizontal="center" vertical="center" wrapText="1" readingOrder="2"/>
    </xf>
    <xf numFmtId="3" fontId="45" fillId="0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readingOrder="2"/>
    </xf>
    <xf numFmtId="0" fontId="5" fillId="0" borderId="33" xfId="0" applyFont="1" applyBorder="1" applyAlignment="1">
      <alignment horizontal="center" vertical="top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3" fontId="9" fillId="0" borderId="3" xfId="0" applyNumberFormat="1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6" fillId="0" borderId="1" xfId="0" applyFont="1" applyBorder="1" applyAlignment="1">
      <alignment horizontal="center" vertical="center" wrapText="1" readingOrder="2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42" xfId="0" applyNumberFormat="1" applyFont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center" vertical="center" wrapText="1" readingOrder="2"/>
    </xf>
    <xf numFmtId="0" fontId="31" fillId="0" borderId="8" xfId="0" applyNumberFormat="1" applyFont="1" applyBorder="1" applyAlignment="1">
      <alignment horizontal="center" vertical="center" wrapText="1" readingOrder="2"/>
    </xf>
    <xf numFmtId="0" fontId="31" fillId="0" borderId="15" xfId="0" applyNumberFormat="1" applyFont="1" applyBorder="1" applyAlignment="1">
      <alignment horizontal="center" vertical="center" wrapText="1" readingOrder="2"/>
    </xf>
    <xf numFmtId="3" fontId="23" fillId="0" borderId="17" xfId="0" applyNumberFormat="1" applyFont="1" applyBorder="1" applyAlignment="1">
      <alignment horizontal="center" vertical="center" wrapText="1" readingOrder="2"/>
    </xf>
    <xf numFmtId="3" fontId="38" fillId="0" borderId="14" xfId="0" applyNumberFormat="1" applyFont="1" applyBorder="1" applyAlignment="1">
      <alignment horizontal="center" vertical="center" wrapText="1" readingOrder="2"/>
    </xf>
    <xf numFmtId="0" fontId="9" fillId="0" borderId="13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3" fontId="13" fillId="0" borderId="1" xfId="0" applyNumberFormat="1" applyFont="1" applyBorder="1" applyAlignment="1">
      <alignment horizontal="center" vertical="center" wrapText="1" readingOrder="2"/>
    </xf>
    <xf numFmtId="0" fontId="47" fillId="0" borderId="6" xfId="0" applyFont="1" applyBorder="1" applyAlignment="1">
      <alignment horizontal="center" vertical="center" wrapText="1" readingOrder="2"/>
    </xf>
    <xf numFmtId="3" fontId="47" fillId="0" borderId="6" xfId="0" applyNumberFormat="1" applyFont="1" applyBorder="1" applyAlignment="1">
      <alignment horizontal="center" vertical="center" wrapText="1" readingOrder="2"/>
    </xf>
    <xf numFmtId="0" fontId="47" fillId="3" borderId="6" xfId="0" applyFont="1" applyFill="1" applyBorder="1" applyAlignment="1">
      <alignment horizontal="center" vertical="center" wrapText="1" readingOrder="2"/>
    </xf>
    <xf numFmtId="0" fontId="47" fillId="0" borderId="23" xfId="0" applyFont="1" applyBorder="1" applyAlignment="1">
      <alignment horizontal="center" vertical="center" wrapText="1" readingOrder="2"/>
    </xf>
    <xf numFmtId="3" fontId="48" fillId="0" borderId="1" xfId="0" applyNumberFormat="1" applyFont="1" applyFill="1" applyBorder="1" applyAlignment="1">
      <alignment horizontal="center" vertical="center" wrapText="1" readingOrder="2"/>
    </xf>
    <xf numFmtId="3" fontId="48" fillId="0" borderId="1" xfId="0" applyNumberFormat="1" applyFont="1" applyFill="1" applyBorder="1" applyAlignment="1">
      <alignment vertical="center" wrapText="1" readingOrder="2"/>
    </xf>
    <xf numFmtId="3" fontId="48" fillId="0" borderId="14" xfId="0" applyNumberFormat="1" applyFont="1" applyBorder="1" applyAlignment="1">
      <alignment vertical="center" wrapText="1" readingOrder="2"/>
    </xf>
    <xf numFmtId="3" fontId="48" fillId="0" borderId="14" xfId="0" applyNumberFormat="1" applyFont="1" applyFill="1" applyBorder="1" applyAlignment="1">
      <alignment horizontal="center" vertical="center" wrapText="1" readingOrder="2"/>
    </xf>
    <xf numFmtId="3" fontId="48" fillId="0" borderId="5" xfId="0" applyNumberFormat="1" applyFont="1" applyFill="1" applyBorder="1" applyAlignment="1">
      <alignment horizontal="center" vertical="center" wrapText="1" readingOrder="2"/>
    </xf>
    <xf numFmtId="3" fontId="48" fillId="0" borderId="5" xfId="0" applyNumberFormat="1" applyFont="1" applyFill="1" applyBorder="1" applyAlignment="1">
      <alignment vertical="center" wrapText="1" readingOrder="2"/>
    </xf>
    <xf numFmtId="3" fontId="48" fillId="0" borderId="40" xfId="0" applyNumberFormat="1" applyFont="1" applyFill="1" applyBorder="1" applyAlignment="1">
      <alignment horizontal="center" vertical="center" wrapText="1" readingOrder="2"/>
    </xf>
    <xf numFmtId="3" fontId="50" fillId="0" borderId="6" xfId="0" applyNumberFormat="1" applyFont="1" applyBorder="1" applyAlignment="1">
      <alignment horizontal="center" vertical="center" wrapText="1" readingOrder="2"/>
    </xf>
    <xf numFmtId="3" fontId="49" fillId="0" borderId="6" xfId="0" applyNumberFormat="1" applyFont="1" applyBorder="1" applyAlignment="1">
      <alignment horizontal="center" wrapText="1" readingOrder="2"/>
    </xf>
    <xf numFmtId="0" fontId="49" fillId="0" borderId="6" xfId="0" applyFont="1" applyBorder="1" applyAlignment="1">
      <alignment horizontal="center" vertical="center" wrapText="1" readingOrder="2"/>
    </xf>
    <xf numFmtId="3" fontId="49" fillId="0" borderId="6" xfId="0" applyNumberFormat="1" applyFont="1" applyBorder="1" applyAlignment="1">
      <alignment horizontal="center" vertical="top" wrapText="1" readingOrder="2"/>
    </xf>
    <xf numFmtId="0" fontId="49" fillId="0" borderId="6" xfId="0" applyFont="1" applyBorder="1" applyAlignment="1">
      <alignment horizontal="center" vertical="top" wrapText="1" readingOrder="2"/>
    </xf>
    <xf numFmtId="0" fontId="49" fillId="3" borderId="6" xfId="0" applyFont="1" applyFill="1" applyBorder="1" applyAlignment="1">
      <alignment horizontal="center" vertical="center" wrapText="1" readingOrder="2"/>
    </xf>
    <xf numFmtId="0" fontId="49" fillId="0" borderId="23" xfId="0" applyFont="1" applyBorder="1" applyAlignment="1">
      <alignment horizontal="center" vertical="center" wrapText="1" readingOrder="2"/>
    </xf>
    <xf numFmtId="3" fontId="49" fillId="0" borderId="6" xfId="0" applyNumberFormat="1" applyFont="1" applyBorder="1" applyAlignment="1">
      <alignment horizontal="right" vertical="top" wrapText="1" readingOrder="2"/>
    </xf>
    <xf numFmtId="3" fontId="51" fillId="0" borderId="1" xfId="0" applyNumberFormat="1" applyFont="1" applyFill="1" applyBorder="1" applyAlignment="1">
      <alignment horizontal="center" vertical="center" wrapText="1" readingOrder="2"/>
    </xf>
    <xf numFmtId="3" fontId="51" fillId="0" borderId="1" xfId="0" applyNumberFormat="1" applyFont="1" applyFill="1" applyBorder="1" applyAlignment="1">
      <alignment vertical="center" wrapText="1" readingOrder="2"/>
    </xf>
    <xf numFmtId="3" fontId="51" fillId="0" borderId="14" xfId="0" applyNumberFormat="1" applyFont="1" applyBorder="1" applyAlignment="1">
      <alignment vertical="center" wrapText="1" readingOrder="2"/>
    </xf>
    <xf numFmtId="3" fontId="51" fillId="4" borderId="1" xfId="0" applyNumberFormat="1" applyFont="1" applyFill="1" applyBorder="1" applyAlignment="1">
      <alignment horizontal="center" vertical="center" wrapText="1" readingOrder="2"/>
    </xf>
    <xf numFmtId="3" fontId="51" fillId="4" borderId="1" xfId="0" applyNumberFormat="1" applyFont="1" applyFill="1" applyBorder="1" applyAlignment="1">
      <alignment vertical="center" wrapText="1" readingOrder="2"/>
    </xf>
    <xf numFmtId="3" fontId="51" fillId="4" borderId="14" xfId="0" applyNumberFormat="1" applyFont="1" applyFill="1" applyBorder="1" applyAlignment="1">
      <alignment horizontal="center" vertical="center" wrapText="1" readingOrder="2"/>
    </xf>
    <xf numFmtId="3" fontId="51" fillId="0" borderId="5" xfId="0" applyNumberFormat="1" applyFont="1" applyFill="1" applyBorder="1" applyAlignment="1">
      <alignment horizontal="center" vertical="center" wrapText="1" readingOrder="2"/>
    </xf>
    <xf numFmtId="3" fontId="51" fillId="0" borderId="5" xfId="0" applyNumberFormat="1" applyFont="1" applyFill="1" applyBorder="1" applyAlignment="1">
      <alignment vertical="center" wrapText="1" readingOrder="2"/>
    </xf>
    <xf numFmtId="3" fontId="51" fillId="0" borderId="40" xfId="0" applyNumberFormat="1" applyFont="1" applyBorder="1" applyAlignment="1">
      <alignment horizontal="center" vertical="center" wrapText="1" readingOrder="2"/>
    </xf>
    <xf numFmtId="3" fontId="51" fillId="4" borderId="5" xfId="0" applyNumberFormat="1" applyFont="1" applyFill="1" applyBorder="1" applyAlignment="1">
      <alignment horizontal="center" vertical="center" wrapText="1" readingOrder="2"/>
    </xf>
    <xf numFmtId="3" fontId="51" fillId="4" borderId="5" xfId="0" applyNumberFormat="1" applyFont="1" applyFill="1" applyBorder="1" applyAlignment="1">
      <alignment vertical="center" wrapText="1" readingOrder="2"/>
    </xf>
    <xf numFmtId="3" fontId="51" fillId="4" borderId="40" xfId="0" applyNumberFormat="1" applyFont="1" applyFill="1" applyBorder="1" applyAlignment="1">
      <alignment horizontal="center" vertical="center" wrapText="1" readingOrder="2"/>
    </xf>
    <xf numFmtId="3" fontId="47" fillId="0" borderId="58" xfId="0" applyNumberFormat="1" applyFont="1" applyBorder="1" applyAlignment="1">
      <alignment horizontal="center" vertical="center" wrapText="1" readingOrder="2"/>
    </xf>
    <xf numFmtId="3" fontId="48" fillId="0" borderId="59" xfId="0" applyNumberFormat="1" applyFont="1" applyFill="1" applyBorder="1" applyAlignment="1">
      <alignment vertical="center" wrapText="1" readingOrder="2"/>
    </xf>
    <xf numFmtId="3" fontId="47" fillId="0" borderId="44" xfId="0" applyNumberFormat="1" applyFont="1" applyBorder="1" applyAlignment="1">
      <alignment horizontal="center" vertical="center" wrapText="1" readingOrder="2"/>
    </xf>
    <xf numFmtId="3" fontId="48" fillId="0" borderId="44" xfId="0" applyNumberFormat="1" applyFont="1" applyFill="1" applyBorder="1" applyAlignment="1">
      <alignment horizontal="center" vertical="center" wrapText="1" readingOrder="2"/>
    </xf>
    <xf numFmtId="3" fontId="48" fillId="0" borderId="44" xfId="0" applyNumberFormat="1" applyFont="1" applyFill="1" applyBorder="1" applyAlignment="1">
      <alignment vertical="center" wrapText="1" readingOrder="2"/>
    </xf>
    <xf numFmtId="3" fontId="47" fillId="0" borderId="1" xfId="0" applyNumberFormat="1" applyFont="1" applyBorder="1" applyAlignment="1">
      <alignment horizontal="center" vertical="center" wrapText="1" readingOrder="2"/>
    </xf>
    <xf numFmtId="0" fontId="52" fillId="0" borderId="8" xfId="0" applyFont="1" applyBorder="1" applyAlignment="1">
      <alignment horizontal="center" vertical="center" wrapText="1" readingOrder="2"/>
    </xf>
    <xf numFmtId="0" fontId="52" fillId="0" borderId="9" xfId="0" applyFont="1" applyBorder="1" applyAlignment="1">
      <alignment horizontal="center" vertical="center" wrapText="1" readingOrder="2"/>
    </xf>
    <xf numFmtId="0" fontId="52" fillId="3" borderId="9" xfId="0" applyFont="1" applyFill="1" applyBorder="1" applyAlignment="1">
      <alignment horizontal="center" vertical="center" wrapText="1" readingOrder="2"/>
    </xf>
    <xf numFmtId="0" fontId="52" fillId="0" borderId="10" xfId="0" applyFont="1" applyBorder="1" applyAlignment="1">
      <alignment horizontal="center" vertical="center" wrapText="1" readingOrder="2"/>
    </xf>
    <xf numFmtId="0" fontId="52" fillId="0" borderId="9" xfId="0" applyFont="1" applyBorder="1" applyAlignment="1">
      <alignment horizontal="center" vertical="top" wrapText="1" readingOrder="2"/>
    </xf>
    <xf numFmtId="0" fontId="52" fillId="0" borderId="26" xfId="0" applyFont="1" applyBorder="1" applyAlignment="1">
      <alignment horizontal="center" vertical="center" wrapText="1" readingOrder="2"/>
    </xf>
    <xf numFmtId="0" fontId="39" fillId="0" borderId="26" xfId="0" applyFont="1" applyBorder="1" applyAlignment="1">
      <alignment horizontal="center" vertical="center" wrapText="1" readingOrder="2"/>
    </xf>
    <xf numFmtId="0" fontId="53" fillId="0" borderId="26" xfId="0" applyFont="1" applyBorder="1" applyAlignment="1">
      <alignment horizontal="center" vertical="center" wrapText="1" readingOrder="2"/>
    </xf>
    <xf numFmtId="3" fontId="55" fillId="0" borderId="1" xfId="0" applyNumberFormat="1" applyFont="1" applyBorder="1" applyAlignment="1">
      <alignment horizontal="center" vertical="center" wrapText="1" readingOrder="2"/>
    </xf>
    <xf numFmtId="3" fontId="55" fillId="0" borderId="6" xfId="0" applyNumberFormat="1" applyFont="1" applyBorder="1" applyAlignment="1">
      <alignment horizontal="center" vertical="center" wrapText="1" readingOrder="2"/>
    </xf>
    <xf numFmtId="3" fontId="55" fillId="0" borderId="44" xfId="0" applyNumberFormat="1" applyFont="1" applyBorder="1" applyAlignment="1">
      <alignment horizontal="center" vertical="center" wrapText="1" readingOrder="2"/>
    </xf>
    <xf numFmtId="0" fontId="56" fillId="0" borderId="6" xfId="0" applyFont="1" applyBorder="1" applyAlignment="1">
      <alignment horizontal="center" vertical="center" wrapText="1" readingOrder="2"/>
    </xf>
    <xf numFmtId="0" fontId="56" fillId="3" borderId="6" xfId="0" applyFont="1" applyFill="1" applyBorder="1" applyAlignment="1">
      <alignment horizontal="center" vertical="center" wrapText="1" readingOrder="2"/>
    </xf>
    <xf numFmtId="0" fontId="56" fillId="0" borderId="23" xfId="0" applyFont="1" applyBorder="1" applyAlignment="1">
      <alignment horizontal="center" vertical="center" wrapText="1" readingOrder="2"/>
    </xf>
    <xf numFmtId="0" fontId="56" fillId="0" borderId="44" xfId="0" applyFont="1" applyBorder="1" applyAlignment="1">
      <alignment horizontal="center" vertical="center" wrapText="1" readingOrder="2"/>
    </xf>
    <xf numFmtId="0" fontId="56" fillId="0" borderId="1" xfId="0" applyFont="1" applyBorder="1" applyAlignment="1">
      <alignment horizontal="center" vertical="center" wrapText="1" readingOrder="2"/>
    </xf>
    <xf numFmtId="3" fontId="55" fillId="0" borderId="5" xfId="0" applyNumberFormat="1" applyFont="1" applyBorder="1" applyAlignment="1">
      <alignment horizontal="center" vertical="center" wrapText="1" readingOrder="2"/>
    </xf>
    <xf numFmtId="3" fontId="57" fillId="0" borderId="1" xfId="0" applyNumberFormat="1" applyFont="1" applyFill="1" applyBorder="1" applyAlignment="1">
      <alignment horizontal="center" vertical="center" wrapText="1" readingOrder="2"/>
    </xf>
    <xf numFmtId="3" fontId="57" fillId="0" borderId="1" xfId="0" applyNumberFormat="1" applyFont="1" applyFill="1" applyBorder="1" applyAlignment="1">
      <alignment vertical="center" wrapText="1" readingOrder="2"/>
    </xf>
    <xf numFmtId="3" fontId="57" fillId="0" borderId="14" xfId="0" applyNumberFormat="1" applyFont="1" applyBorder="1" applyAlignment="1">
      <alignment vertical="center" wrapText="1" readingOrder="2"/>
    </xf>
    <xf numFmtId="3" fontId="57" fillId="0" borderId="14" xfId="0" applyNumberFormat="1" applyFont="1" applyFill="1" applyBorder="1" applyAlignment="1">
      <alignment horizontal="center" vertical="center" wrapText="1" readingOrder="2"/>
    </xf>
    <xf numFmtId="3" fontId="57" fillId="0" borderId="5" xfId="0" applyNumberFormat="1" applyFont="1" applyFill="1" applyBorder="1" applyAlignment="1">
      <alignment horizontal="center" vertical="center" wrapText="1" readingOrder="2"/>
    </xf>
    <xf numFmtId="3" fontId="57" fillId="0" borderId="5" xfId="0" applyNumberFormat="1" applyFont="1" applyFill="1" applyBorder="1" applyAlignment="1">
      <alignment vertical="center" wrapText="1" readingOrder="2"/>
    </xf>
    <xf numFmtId="3" fontId="57" fillId="0" borderId="40" xfId="0" applyNumberFormat="1" applyFont="1" applyFill="1" applyBorder="1" applyAlignment="1">
      <alignment horizontal="center" vertical="center" wrapText="1" readingOrder="2"/>
    </xf>
    <xf numFmtId="0" fontId="54" fillId="0" borderId="6" xfId="0" applyFont="1" applyBorder="1" applyAlignment="1">
      <alignment horizontal="center" vertical="center" wrapText="1" readingOrder="2"/>
    </xf>
    <xf numFmtId="0" fontId="54" fillId="0" borderId="15" xfId="0" applyFont="1" applyBorder="1" applyAlignment="1">
      <alignment horizontal="center" vertical="center" wrapText="1" readingOrder="2"/>
    </xf>
    <xf numFmtId="3" fontId="13" fillId="0" borderId="1" xfId="0" applyNumberFormat="1" applyFont="1" applyBorder="1" applyAlignment="1">
      <alignment horizontal="center" vertical="center" wrapText="1" readingOrder="2"/>
    </xf>
    <xf numFmtId="3" fontId="6" fillId="3" borderId="1" xfId="0" applyNumberFormat="1" applyFont="1" applyFill="1" applyBorder="1" applyAlignment="1">
      <alignment horizontal="center" vertical="center" wrapText="1" readingOrder="2"/>
    </xf>
    <xf numFmtId="3" fontId="1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13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3" fontId="60" fillId="0" borderId="0" xfId="0" applyNumberFormat="1" applyFont="1"/>
    <xf numFmtId="0" fontId="61" fillId="5" borderId="60" xfId="0" applyFont="1" applyFill="1" applyBorder="1" applyAlignment="1">
      <alignment horizontal="right" vertical="center" wrapText="1"/>
    </xf>
    <xf numFmtId="3" fontId="62" fillId="0" borderId="1" xfId="0" applyNumberFormat="1" applyFont="1" applyBorder="1" applyAlignment="1">
      <alignment horizontal="center" vertical="center" wrapText="1" readingOrder="2"/>
    </xf>
    <xf numFmtId="0" fontId="63" fillId="0" borderId="2" xfId="0" applyFont="1" applyBorder="1" applyAlignment="1">
      <alignment horizontal="center" vertical="center"/>
    </xf>
    <xf numFmtId="3" fontId="64" fillId="0" borderId="0" xfId="0" applyNumberFormat="1" applyFont="1"/>
    <xf numFmtId="3" fontId="23" fillId="0" borderId="6" xfId="0" applyNumberFormat="1" applyFont="1" applyBorder="1" applyAlignment="1">
      <alignment horizontal="center" vertical="center" wrapText="1" readingOrder="2"/>
    </xf>
    <xf numFmtId="3" fontId="9" fillId="0" borderId="6" xfId="0" applyNumberFormat="1" applyFont="1" applyBorder="1" applyAlignment="1">
      <alignment horizontal="center" vertical="center" wrapText="1" readingOrder="2"/>
    </xf>
    <xf numFmtId="3" fontId="7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readingOrder="2"/>
    </xf>
    <xf numFmtId="0" fontId="1" fillId="0" borderId="0" xfId="0" applyFont="1" applyAlignment="1">
      <alignment horizontal="center" vertical="center" wrapText="1"/>
    </xf>
    <xf numFmtId="49" fontId="41" fillId="6" borderId="64" xfId="0" applyNumberFormat="1" applyFont="1" applyFill="1" applyBorder="1" applyAlignment="1">
      <alignment horizontal="center" vertical="center" wrapText="1"/>
    </xf>
    <xf numFmtId="0" fontId="41" fillId="0" borderId="0" xfId="0" applyFont="1"/>
    <xf numFmtId="49" fontId="41" fillId="0" borderId="64" xfId="0" applyNumberFormat="1" applyFont="1" applyBorder="1" applyAlignment="1">
      <alignment wrapText="1"/>
    </xf>
    <xf numFmtId="164" fontId="34" fillId="0" borderId="64" xfId="1" applyNumberFormat="1" applyFont="1" applyBorder="1" applyAlignment="1">
      <alignment horizontal="center" vertical="center" wrapText="1"/>
    </xf>
    <xf numFmtId="164" fontId="34" fillId="0" borderId="64" xfId="1" applyNumberFormat="1" applyFont="1" applyBorder="1" applyAlignment="1">
      <alignment wrapText="1"/>
    </xf>
    <xf numFmtId="164" fontId="0" fillId="0" borderId="0" xfId="0" applyNumberFormat="1"/>
    <xf numFmtId="49" fontId="43" fillId="0" borderId="64" xfId="0" applyNumberFormat="1" applyFont="1" applyBorder="1" applyAlignment="1">
      <alignment horizontal="center" vertical="center" wrapText="1"/>
    </xf>
    <xf numFmtId="49" fontId="66" fillId="0" borderId="64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right" vertical="top" wrapText="1" readingOrder="2"/>
    </xf>
    <xf numFmtId="0" fontId="5" fillId="0" borderId="33" xfId="0" applyFont="1" applyBorder="1" applyAlignment="1">
      <alignment horizontal="right" vertical="top" wrapText="1" readingOrder="2"/>
    </xf>
    <xf numFmtId="0" fontId="5" fillId="0" borderId="34" xfId="0" applyFont="1" applyBorder="1" applyAlignment="1">
      <alignment horizontal="right" vertical="top" wrapText="1" readingOrder="2"/>
    </xf>
    <xf numFmtId="0" fontId="6" fillId="0" borderId="0" xfId="0" applyFont="1" applyBorder="1" applyAlignment="1">
      <alignment horizontal="right" vertical="center" readingOrder="2"/>
    </xf>
    <xf numFmtId="0" fontId="5" fillId="0" borderId="33" xfId="0" applyFont="1" applyBorder="1" applyAlignment="1">
      <alignment horizontal="right" vertical="center" wrapText="1" readingOrder="2"/>
    </xf>
    <xf numFmtId="0" fontId="5" fillId="0" borderId="20" xfId="0" applyFont="1" applyBorder="1" applyAlignment="1">
      <alignment horizontal="center" vertical="center" readingOrder="2"/>
    </xf>
    <xf numFmtId="0" fontId="5" fillId="0" borderId="20" xfId="0" applyFont="1" applyBorder="1" applyAlignment="1">
      <alignment horizontal="right" vertical="center" readingOrder="2"/>
    </xf>
    <xf numFmtId="0" fontId="27" fillId="0" borderId="0" xfId="0" applyFont="1" applyBorder="1" applyAlignment="1">
      <alignment horizontal="right" vertical="center" readingOrder="2"/>
    </xf>
    <xf numFmtId="0" fontId="5" fillId="0" borderId="32" xfId="0" applyFont="1" applyBorder="1" applyAlignment="1">
      <alignment horizontal="center" vertical="center" wrapText="1" readingOrder="2"/>
    </xf>
    <xf numFmtId="0" fontId="5" fillId="0" borderId="33" xfId="0" applyFont="1" applyBorder="1" applyAlignment="1">
      <alignment horizontal="center" vertical="center" wrapText="1" readingOrder="2"/>
    </xf>
    <xf numFmtId="0" fontId="5" fillId="0" borderId="34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4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6" fillId="0" borderId="19" xfId="0" applyFont="1" applyBorder="1" applyAlignment="1">
      <alignment horizontal="right" vertical="center" readingOrder="2"/>
    </xf>
    <xf numFmtId="0" fontId="7" fillId="0" borderId="0" xfId="0" applyFont="1" applyBorder="1" applyAlignment="1">
      <alignment horizontal="right" vertical="center" readingOrder="2"/>
    </xf>
    <xf numFmtId="0" fontId="7" fillId="0" borderId="19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19" xfId="0" applyFont="1" applyBorder="1" applyAlignment="1">
      <alignment horizontal="center" vertical="center" readingOrder="2"/>
    </xf>
    <xf numFmtId="0" fontId="29" fillId="0" borderId="0" xfId="0" applyFont="1" applyBorder="1" applyAlignment="1">
      <alignment horizontal="right" vertical="center" wrapText="1" readingOrder="2"/>
    </xf>
    <xf numFmtId="0" fontId="29" fillId="0" borderId="0" xfId="0" applyFont="1" applyBorder="1" applyAlignment="1">
      <alignment horizontal="right" vertical="center" readingOrder="2"/>
    </xf>
    <xf numFmtId="0" fontId="8" fillId="0" borderId="41" xfId="0" applyFont="1" applyBorder="1" applyAlignment="1">
      <alignment horizontal="center" vertical="center" wrapText="1" readingOrder="2"/>
    </xf>
    <xf numFmtId="0" fontId="8" fillId="0" borderId="42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right" vertical="center" readingOrder="2"/>
    </xf>
    <xf numFmtId="0" fontId="4" fillId="0" borderId="41" xfId="0" applyFont="1" applyBorder="1" applyAlignment="1">
      <alignment horizontal="center" vertical="center" wrapText="1" readingOrder="2"/>
    </xf>
    <xf numFmtId="0" fontId="4" fillId="0" borderId="42" xfId="0" applyFont="1" applyBorder="1" applyAlignment="1">
      <alignment horizontal="center" vertical="center" wrapText="1" readingOrder="2"/>
    </xf>
    <xf numFmtId="0" fontId="27" fillId="0" borderId="0" xfId="0" applyFont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2"/>
    </xf>
    <xf numFmtId="0" fontId="5" fillId="0" borderId="19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4" fillId="0" borderId="19" xfId="0" applyFont="1" applyBorder="1" applyAlignment="1">
      <alignment horizontal="right" vertical="center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5" fillId="0" borderId="38" xfId="0" applyFont="1" applyBorder="1" applyAlignment="1">
      <alignment horizontal="right" vertical="top" wrapText="1" readingOrder="2"/>
    </xf>
    <xf numFmtId="0" fontId="5" fillId="0" borderId="26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4" fillId="0" borderId="22" xfId="0" applyFont="1" applyBorder="1" applyAlignment="1">
      <alignment horizontal="center" vertical="center" wrapText="1" readingOrder="2"/>
    </xf>
    <xf numFmtId="0" fontId="4" fillId="0" borderId="23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7" fillId="0" borderId="55" xfId="0" applyFont="1" applyBorder="1" applyAlignment="1">
      <alignment horizontal="center" vertical="center" wrapText="1" readingOrder="2"/>
    </xf>
    <xf numFmtId="0" fontId="7" fillId="0" borderId="56" xfId="0" applyFont="1" applyBorder="1" applyAlignment="1">
      <alignment horizontal="center" vertical="center" wrapText="1" readingOrder="2"/>
    </xf>
    <xf numFmtId="0" fontId="7" fillId="0" borderId="24" xfId="0" applyFont="1" applyBorder="1" applyAlignment="1">
      <alignment horizontal="center" vertical="center" wrapText="1" readingOrder="2"/>
    </xf>
    <xf numFmtId="0" fontId="7" fillId="0" borderId="25" xfId="0" applyFont="1" applyBorder="1" applyAlignment="1">
      <alignment horizontal="center" vertical="center" wrapText="1" readingOrder="2"/>
    </xf>
    <xf numFmtId="0" fontId="7" fillId="0" borderId="28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4" fillId="0" borderId="21" xfId="0" applyFont="1" applyBorder="1" applyAlignment="1">
      <alignment horizontal="center" vertical="center" readingOrder="2"/>
    </xf>
    <xf numFmtId="0" fontId="4" fillId="0" borderId="27" xfId="0" applyFont="1" applyBorder="1" applyAlignment="1">
      <alignment horizontal="center" vertical="center" readingOrder="2"/>
    </xf>
    <xf numFmtId="0" fontId="4" fillId="0" borderId="18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1" xfId="0" applyFont="1" applyBorder="1" applyAlignment="1">
      <alignment horizontal="center" vertical="center" wrapText="1" readingOrder="2"/>
    </xf>
    <xf numFmtId="0" fontId="4" fillId="0" borderId="18" xfId="0" applyFont="1" applyBorder="1" applyAlignment="1">
      <alignment horizontal="center" vertical="center" wrapText="1" readingOrder="2"/>
    </xf>
    <xf numFmtId="0" fontId="4" fillId="0" borderId="26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1" fontId="41" fillId="0" borderId="2" xfId="0" applyNumberFormat="1" applyFont="1" applyBorder="1" applyAlignment="1">
      <alignment horizontal="center" vertical="center" wrapText="1" readingOrder="2"/>
    </xf>
    <xf numFmtId="1" fontId="41" fillId="0" borderId="3" xfId="0" applyNumberFormat="1" applyFont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vertical="center" wrapText="1" readingOrder="2"/>
    </xf>
    <xf numFmtId="0" fontId="23" fillId="0" borderId="1" xfId="0" applyFont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wrapText="1" readingOrder="2"/>
    </xf>
    <xf numFmtId="0" fontId="23" fillId="0" borderId="1" xfId="0" applyFont="1" applyBorder="1" applyAlignment="1">
      <alignment horizont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5" fillId="0" borderId="35" xfId="0" applyFont="1" applyBorder="1" applyAlignment="1">
      <alignment horizontal="right" vertical="top" wrapText="1" readingOrder="2"/>
    </xf>
    <xf numFmtId="0" fontId="5" fillId="0" borderId="36" xfId="0" applyFont="1" applyBorder="1" applyAlignment="1">
      <alignment horizontal="right" vertical="top" wrapText="1" readingOrder="2"/>
    </xf>
    <xf numFmtId="0" fontId="5" fillId="0" borderId="37" xfId="0" applyFont="1" applyBorder="1" applyAlignment="1">
      <alignment horizontal="right" vertical="top" wrapText="1" readingOrder="2"/>
    </xf>
    <xf numFmtId="0" fontId="5" fillId="0" borderId="0" xfId="0" applyFont="1" applyBorder="1" applyAlignment="1">
      <alignment horizontal="right" vertical="center" readingOrder="2"/>
    </xf>
    <xf numFmtId="0" fontId="5" fillId="0" borderId="32" xfId="0" applyFont="1" applyBorder="1" applyAlignment="1">
      <alignment horizontal="right" vertical="center" wrapText="1" readingOrder="2"/>
    </xf>
    <xf numFmtId="0" fontId="5" fillId="0" borderId="34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35" xfId="0" applyFont="1" applyBorder="1" applyAlignment="1">
      <alignment horizontal="right" vertical="top" wrapText="1" readingOrder="2"/>
    </xf>
    <xf numFmtId="0" fontId="6" fillId="0" borderId="36" xfId="0" applyFont="1" applyBorder="1" applyAlignment="1">
      <alignment horizontal="right" vertical="top" wrapText="1" readingOrder="2"/>
    </xf>
    <xf numFmtId="0" fontId="6" fillId="0" borderId="37" xfId="0" applyFont="1" applyBorder="1" applyAlignment="1">
      <alignment horizontal="right" vertical="top" wrapText="1" readingOrder="2"/>
    </xf>
    <xf numFmtId="0" fontId="6" fillId="0" borderId="26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readingOrder="2"/>
    </xf>
    <xf numFmtId="0" fontId="6" fillId="0" borderId="20" xfId="0" applyFont="1" applyBorder="1" applyAlignment="1">
      <alignment horizontal="center" vertical="center" readingOrder="2"/>
    </xf>
    <xf numFmtId="0" fontId="6" fillId="0" borderId="25" xfId="0" applyFont="1" applyBorder="1" applyAlignment="1">
      <alignment horizontal="center" vertical="center" readingOrder="2"/>
    </xf>
    <xf numFmtId="0" fontId="5" fillId="0" borderId="22" xfId="0" applyFont="1" applyBorder="1" applyAlignment="1">
      <alignment horizontal="center" vertical="center" wrapText="1" readingOrder="2"/>
    </xf>
    <xf numFmtId="0" fontId="5" fillId="0" borderId="23" xfId="0" applyFont="1" applyBorder="1" applyAlignment="1">
      <alignment horizontal="center" vertical="center" wrapText="1" readingOrder="2"/>
    </xf>
    <xf numFmtId="0" fontId="6" fillId="0" borderId="30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5" fillId="0" borderId="24" xfId="0" applyFont="1" applyBorder="1" applyAlignment="1">
      <alignment horizontal="center" vertical="center" wrapText="1" readingOrder="2"/>
    </xf>
    <xf numFmtId="0" fontId="5" fillId="0" borderId="25" xfId="0" applyFont="1" applyBorder="1" applyAlignment="1">
      <alignment horizontal="center" vertical="center" wrapText="1" readingOrder="2"/>
    </xf>
    <xf numFmtId="0" fontId="5" fillId="0" borderId="28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8" fillId="0" borderId="26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36" fillId="0" borderId="26" xfId="0" applyFont="1" applyBorder="1" applyAlignment="1">
      <alignment horizontal="center" vertical="center" wrapText="1" readingOrder="2"/>
    </xf>
    <xf numFmtId="0" fontId="36" fillId="0" borderId="6" xfId="0" applyFont="1" applyBorder="1" applyAlignment="1">
      <alignment horizontal="center" vertical="center" wrapText="1" readingOrder="2"/>
    </xf>
    <xf numFmtId="0" fontId="29" fillId="0" borderId="26" xfId="0" applyFont="1" applyBorder="1" applyAlignment="1">
      <alignment horizontal="center" vertical="center" wrapText="1" readingOrder="2"/>
    </xf>
    <xf numFmtId="0" fontId="29" fillId="0" borderId="6" xfId="0" applyFont="1" applyBorder="1" applyAlignment="1">
      <alignment horizontal="center" vertical="center" wrapText="1" readingOrder="2"/>
    </xf>
    <xf numFmtId="0" fontId="4" fillId="0" borderId="19" xfId="0" applyFont="1" applyBorder="1" applyAlignment="1">
      <alignment horizontal="center" vertical="center" readingOrder="2"/>
    </xf>
    <xf numFmtId="1" fontId="38" fillId="0" borderId="2" xfId="0" applyNumberFormat="1" applyFont="1" applyBorder="1" applyAlignment="1">
      <alignment horizontal="center" vertical="center" wrapText="1" readingOrder="2"/>
    </xf>
    <xf numFmtId="1" fontId="38" fillId="0" borderId="3" xfId="0" applyNumberFormat="1" applyFont="1" applyBorder="1" applyAlignment="1">
      <alignment horizontal="center" vertical="center" wrapText="1" readingOrder="2"/>
    </xf>
    <xf numFmtId="1" fontId="38" fillId="0" borderId="1" xfId="0" applyNumberFormat="1" applyFont="1" applyBorder="1" applyAlignment="1">
      <alignment horizontal="center" vertical="center" wrapText="1" readingOrder="2"/>
    </xf>
    <xf numFmtId="0" fontId="38" fillId="0" borderId="1" xfId="0" applyFont="1" applyBorder="1" applyAlignment="1">
      <alignment horizontal="center" vertical="center" wrapText="1" readingOrder="2"/>
    </xf>
    <xf numFmtId="1" fontId="9" fillId="0" borderId="1" xfId="0" applyNumberFormat="1" applyFont="1" applyBorder="1" applyAlignment="1">
      <alignment horizontal="center" vertical="center" wrapText="1" readingOrder="2"/>
    </xf>
    <xf numFmtId="0" fontId="44" fillId="0" borderId="0" xfId="0" applyFont="1" applyAlignment="1">
      <alignment horizontal="center" vertical="center"/>
    </xf>
    <xf numFmtId="0" fontId="34" fillId="0" borderId="13" xfId="0" applyFont="1" applyBorder="1" applyAlignment="1">
      <alignment horizontal="center" vertical="center" wrapText="1" readingOrder="2"/>
    </xf>
    <xf numFmtId="0" fontId="34" fillId="0" borderId="1" xfId="0" applyFont="1" applyBorder="1" applyAlignment="1">
      <alignment horizontal="center" vertical="center" wrapText="1" readingOrder="2"/>
    </xf>
    <xf numFmtId="0" fontId="1" fillId="0" borderId="4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readingOrder="2"/>
    </xf>
    <xf numFmtId="0" fontId="4" fillId="0" borderId="35" xfId="0" applyFont="1" applyBorder="1" applyAlignment="1">
      <alignment horizontal="right" vertical="top" wrapText="1" readingOrder="2"/>
    </xf>
    <xf numFmtId="0" fontId="4" fillId="0" borderId="36" xfId="0" applyFont="1" applyBorder="1" applyAlignment="1">
      <alignment horizontal="right" vertical="top" wrapText="1" readingOrder="2"/>
    </xf>
    <xf numFmtId="0" fontId="4" fillId="0" borderId="37" xfId="0" applyFont="1" applyBorder="1" applyAlignment="1">
      <alignment horizontal="right" vertical="top" wrapText="1" readingOrder="2"/>
    </xf>
    <xf numFmtId="0" fontId="8" fillId="0" borderId="24" xfId="0" applyFont="1" applyBorder="1" applyAlignment="1">
      <alignment horizontal="center" vertical="center" wrapText="1" readingOrder="2"/>
    </xf>
    <xf numFmtId="0" fontId="8" fillId="0" borderId="25" xfId="0" applyFont="1" applyBorder="1" applyAlignment="1">
      <alignment horizontal="center" vertical="center" wrapText="1" readingOrder="2"/>
    </xf>
    <xf numFmtId="0" fontId="8" fillId="0" borderId="28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7" fillId="0" borderId="26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wrapText="1" readingOrder="2"/>
    </xf>
    <xf numFmtId="0" fontId="4" fillId="0" borderId="29" xfId="0" applyFont="1" applyBorder="1" applyAlignment="1">
      <alignment horizontal="center" vertical="center" readingOrder="2"/>
    </xf>
    <xf numFmtId="0" fontId="4" fillId="0" borderId="20" xfId="0" applyFont="1" applyBorder="1" applyAlignment="1">
      <alignment horizontal="center" vertical="center" readingOrder="2"/>
    </xf>
    <xf numFmtId="0" fontId="4" fillId="0" borderId="25" xfId="0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Border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4" fillId="0" borderId="0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right" vertical="top" readingOrder="2"/>
    </xf>
    <xf numFmtId="0" fontId="27" fillId="0" borderId="29" xfId="0" applyFont="1" applyBorder="1" applyAlignment="1">
      <alignment horizontal="center" vertical="center" readingOrder="2"/>
    </xf>
    <xf numFmtId="0" fontId="27" fillId="0" borderId="20" xfId="0" applyFont="1" applyBorder="1" applyAlignment="1">
      <alignment horizontal="center" vertical="center" readingOrder="2"/>
    </xf>
    <xf numFmtId="0" fontId="27" fillId="0" borderId="25" xfId="0" applyFont="1" applyBorder="1" applyAlignment="1">
      <alignment horizontal="center" vertical="center" readingOrder="2"/>
    </xf>
    <xf numFmtId="0" fontId="8" fillId="0" borderId="35" xfId="0" applyFont="1" applyBorder="1" applyAlignment="1">
      <alignment horizontal="right" vertical="top" wrapText="1" readingOrder="2"/>
    </xf>
    <xf numFmtId="0" fontId="8" fillId="0" borderId="36" xfId="0" applyFont="1" applyBorder="1" applyAlignment="1">
      <alignment horizontal="right" vertical="top" wrapText="1" readingOrder="2"/>
    </xf>
    <xf numFmtId="0" fontId="8" fillId="0" borderId="37" xfId="0" applyFont="1" applyBorder="1" applyAlignment="1">
      <alignment horizontal="right" vertical="top" wrapText="1" readingOrder="2"/>
    </xf>
    <xf numFmtId="0" fontId="27" fillId="0" borderId="26" xfId="0" applyFont="1" applyBorder="1" applyAlignment="1">
      <alignment horizontal="center" vertical="center" wrapText="1" readingOrder="2"/>
    </xf>
    <xf numFmtId="0" fontId="27" fillId="0" borderId="6" xfId="0" applyFont="1" applyBorder="1" applyAlignment="1">
      <alignment horizontal="center" vertical="center" wrapText="1" readingOrder="2"/>
    </xf>
    <xf numFmtId="0" fontId="7" fillId="0" borderId="35" xfId="0" applyFont="1" applyBorder="1" applyAlignment="1">
      <alignment horizontal="right" vertical="top" wrapText="1" readingOrder="2"/>
    </xf>
    <xf numFmtId="0" fontId="7" fillId="0" borderId="36" xfId="0" applyFont="1" applyBorder="1" applyAlignment="1">
      <alignment horizontal="right" vertical="top" wrapText="1" readingOrder="2"/>
    </xf>
    <xf numFmtId="0" fontId="7" fillId="0" borderId="37" xfId="0" applyFont="1" applyBorder="1" applyAlignment="1">
      <alignment horizontal="right" vertical="top" wrapText="1" readingOrder="2"/>
    </xf>
    <xf numFmtId="0" fontId="4" fillId="0" borderId="30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readingOrder="2"/>
    </xf>
    <xf numFmtId="0" fontId="8" fillId="0" borderId="0" xfId="0" applyFont="1" applyBorder="1" applyAlignment="1">
      <alignment horizontal="right" vertical="center" wrapText="1" readingOrder="2"/>
    </xf>
    <xf numFmtId="0" fontId="7" fillId="0" borderId="29" xfId="0" applyFont="1" applyBorder="1" applyAlignment="1">
      <alignment horizontal="center" vertical="center" readingOrder="2"/>
    </xf>
    <xf numFmtId="0" fontId="7" fillId="0" borderId="20" xfId="0" applyFont="1" applyBorder="1" applyAlignment="1">
      <alignment horizontal="center" vertical="center" readingOrder="2"/>
    </xf>
    <xf numFmtId="0" fontId="7" fillId="0" borderId="25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0" fontId="4" fillId="0" borderId="32" xfId="0" applyFont="1" applyBorder="1" applyAlignment="1">
      <alignment horizontal="right" vertical="top" wrapText="1" readingOrder="2"/>
    </xf>
    <xf numFmtId="0" fontId="4" fillId="0" borderId="33" xfId="0" applyFont="1" applyBorder="1" applyAlignment="1">
      <alignment horizontal="right" vertical="top" wrapText="1" readingOrder="2"/>
    </xf>
    <xf numFmtId="0" fontId="4" fillId="0" borderId="34" xfId="0" applyFont="1" applyBorder="1" applyAlignment="1">
      <alignment horizontal="right" vertical="top" wrapText="1" readingOrder="2"/>
    </xf>
    <xf numFmtId="0" fontId="4" fillId="0" borderId="33" xfId="0" applyFont="1" applyBorder="1" applyAlignment="1">
      <alignment horizontal="center" vertical="center" wrapText="1" readingOrder="2"/>
    </xf>
    <xf numFmtId="3" fontId="9" fillId="0" borderId="7" xfId="0" applyNumberFormat="1" applyFont="1" applyBorder="1" applyAlignment="1">
      <alignment horizontal="center" vertical="center" wrapText="1" readingOrder="2"/>
    </xf>
    <xf numFmtId="0" fontId="4" fillId="0" borderId="45" xfId="0" applyFont="1" applyBorder="1" applyAlignment="1">
      <alignment horizontal="right" vertical="top" wrapText="1" readingOrder="2"/>
    </xf>
    <xf numFmtId="0" fontId="4" fillId="0" borderId="46" xfId="0" applyFont="1" applyBorder="1" applyAlignment="1">
      <alignment horizontal="right" vertical="top" wrapText="1" readingOrder="2"/>
    </xf>
    <xf numFmtId="0" fontId="4" fillId="0" borderId="47" xfId="0" applyFont="1" applyBorder="1" applyAlignment="1">
      <alignment horizontal="right" vertical="top" wrapText="1" readingOrder="2"/>
    </xf>
    <xf numFmtId="3" fontId="9" fillId="0" borderId="12" xfId="0" applyNumberFormat="1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7" fillId="0" borderId="48" xfId="0" applyFont="1" applyBorder="1" applyAlignment="1">
      <alignment horizontal="center" vertical="center" wrapText="1" readingOrder="2"/>
    </xf>
    <xf numFmtId="0" fontId="7" fillId="0" borderId="49" xfId="0" applyFont="1" applyBorder="1" applyAlignment="1">
      <alignment horizontal="center" vertical="center" wrapText="1" readingOrder="2"/>
    </xf>
    <xf numFmtId="0" fontId="7" fillId="0" borderId="50" xfId="0" applyFont="1" applyBorder="1" applyAlignment="1">
      <alignment horizontal="center" vertical="center" wrapText="1" readingOrder="2"/>
    </xf>
    <xf numFmtId="0" fontId="8" fillId="0" borderId="57" xfId="0" applyFont="1" applyBorder="1" applyAlignment="1">
      <alignment horizontal="center" vertical="center" wrapText="1" readingOrder="2"/>
    </xf>
    <xf numFmtId="0" fontId="8" fillId="0" borderId="50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8" fillId="0" borderId="62" xfId="0" applyFont="1" applyBorder="1" applyAlignment="1">
      <alignment horizontal="center" vertical="center" wrapText="1" readingOrder="2"/>
    </xf>
    <xf numFmtId="0" fontId="8" fillId="0" borderId="63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readingOrder="2"/>
    </xf>
    <xf numFmtId="0" fontId="8" fillId="0" borderId="7" xfId="0" applyFont="1" applyBorder="1" applyAlignment="1">
      <alignment horizontal="center" vertical="center" wrapText="1" readingOrder="2"/>
    </xf>
    <xf numFmtId="0" fontId="4" fillId="0" borderId="57" xfId="0" applyFont="1" applyBorder="1" applyAlignment="1">
      <alignment horizontal="center" vertical="center" wrapText="1" readingOrder="2"/>
    </xf>
    <xf numFmtId="0" fontId="4" fillId="0" borderId="5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5" fillId="0" borderId="19" xfId="0" applyFont="1" applyBorder="1" applyAlignment="1">
      <alignment horizontal="right" vertical="center" readingOrder="2"/>
    </xf>
    <xf numFmtId="0" fontId="4" fillId="3" borderId="38" xfId="0" applyFont="1" applyFill="1" applyBorder="1" applyAlignment="1">
      <alignment horizontal="right" vertical="top" wrapText="1" readingOrder="2"/>
    </xf>
    <xf numFmtId="0" fontId="7" fillId="0" borderId="38" xfId="0" applyFont="1" applyBorder="1" applyAlignment="1">
      <alignment horizontal="right" vertical="center" readingOrder="2"/>
    </xf>
    <xf numFmtId="0" fontId="4" fillId="0" borderId="16" xfId="0" applyFont="1" applyBorder="1" applyAlignment="1">
      <alignment horizontal="right" vertical="center" wrapText="1" readingOrder="2"/>
    </xf>
    <xf numFmtId="0" fontId="4" fillId="0" borderId="17" xfId="0" applyFont="1" applyBorder="1" applyAlignment="1">
      <alignment horizontal="right" vertical="center" wrapText="1" readingOrder="2"/>
    </xf>
    <xf numFmtId="0" fontId="6" fillId="0" borderId="39" xfId="0" applyFont="1" applyBorder="1" applyAlignment="1">
      <alignment horizontal="center" vertical="center" wrapText="1" readingOrder="2"/>
    </xf>
    <xf numFmtId="0" fontId="6" fillId="0" borderId="53" xfId="0" applyFont="1" applyBorder="1" applyAlignment="1">
      <alignment horizontal="center" vertical="center" wrapText="1" readingOrder="2"/>
    </xf>
    <xf numFmtId="0" fontId="6" fillId="0" borderId="42" xfId="0" applyFont="1" applyBorder="1" applyAlignment="1">
      <alignment horizontal="center" vertical="center" wrapText="1" readingOrder="2"/>
    </xf>
    <xf numFmtId="0" fontId="5" fillId="0" borderId="19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4" fillId="0" borderId="51" xfId="0" applyFont="1" applyBorder="1" applyAlignment="1">
      <alignment horizontal="right" vertical="center" readingOrder="2"/>
    </xf>
    <xf numFmtId="0" fontId="18" fillId="0" borderId="0" xfId="0" applyFont="1" applyBorder="1" applyAlignment="1">
      <alignment horizontal="right" vertical="center" readingOrder="2"/>
    </xf>
    <xf numFmtId="3" fontId="14" fillId="0" borderId="1" xfId="0" applyNumberFormat="1" applyFont="1" applyBorder="1" applyAlignment="1">
      <alignment horizontal="center" vertical="center" wrapText="1" readingOrder="2"/>
    </xf>
    <xf numFmtId="3" fontId="14" fillId="0" borderId="14" xfId="0" applyNumberFormat="1" applyFont="1" applyBorder="1" applyAlignment="1">
      <alignment horizontal="center" vertical="center" wrapText="1" readingOrder="2"/>
    </xf>
    <xf numFmtId="3" fontId="14" fillId="2" borderId="1" xfId="0" applyNumberFormat="1" applyFont="1" applyFill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3" fontId="14" fillId="3" borderId="1" xfId="0" applyNumberFormat="1" applyFont="1" applyFill="1" applyBorder="1" applyAlignment="1">
      <alignment horizontal="center" vertical="center" wrapText="1" readingOrder="2"/>
    </xf>
    <xf numFmtId="3" fontId="14" fillId="2" borderId="14" xfId="0" applyNumberFormat="1" applyFont="1" applyFill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3" fontId="13" fillId="0" borderId="13" xfId="0" applyNumberFormat="1" applyFont="1" applyBorder="1" applyAlignment="1">
      <alignment horizontal="center" vertical="center" wrapText="1" readingOrder="2"/>
    </xf>
    <xf numFmtId="3" fontId="13" fillId="0" borderId="1" xfId="0" applyNumberFormat="1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right" vertical="top" wrapText="1" readingOrder="2"/>
    </xf>
    <xf numFmtId="0" fontId="6" fillId="0" borderId="16" xfId="0" applyFont="1" applyBorder="1" applyAlignment="1">
      <alignment horizontal="right" vertical="top" wrapText="1" readingOrder="2"/>
    </xf>
    <xf numFmtId="0" fontId="6" fillId="0" borderId="17" xfId="0" applyFont="1" applyBorder="1" applyAlignment="1">
      <alignment horizontal="right" vertical="top" wrapText="1" readingOrder="2"/>
    </xf>
    <xf numFmtId="3" fontId="13" fillId="0" borderId="14" xfId="0" applyNumberFormat="1" applyFont="1" applyBorder="1" applyAlignment="1">
      <alignment horizontal="center" vertical="center" wrapText="1" readingOrder="2"/>
    </xf>
    <xf numFmtId="0" fontId="6" fillId="0" borderId="33" xfId="0" applyFont="1" applyBorder="1" applyAlignment="1">
      <alignment horizontal="center" vertical="center" wrapText="1" readingOrder="2"/>
    </xf>
    <xf numFmtId="0" fontId="6" fillId="0" borderId="34" xfId="0" applyFont="1" applyBorder="1" applyAlignment="1">
      <alignment horizontal="center" vertical="center" wrapText="1" readingOrder="2"/>
    </xf>
    <xf numFmtId="0" fontId="6" fillId="0" borderId="32" xfId="0" applyFont="1" applyBorder="1" applyAlignment="1">
      <alignment horizontal="center" vertical="center" wrapText="1" readingOrder="2"/>
    </xf>
    <xf numFmtId="0" fontId="6" fillId="0" borderId="32" xfId="0" applyFont="1" applyBorder="1" applyAlignment="1">
      <alignment horizontal="right" vertical="top" wrapText="1" readingOrder="2"/>
    </xf>
    <xf numFmtId="0" fontId="6" fillId="0" borderId="33" xfId="0" applyFont="1" applyBorder="1" applyAlignment="1">
      <alignment horizontal="right" vertical="top" wrapText="1" readingOrder="2"/>
    </xf>
    <xf numFmtId="0" fontId="6" fillId="0" borderId="34" xfId="0" applyFont="1" applyBorder="1" applyAlignment="1">
      <alignment horizontal="right" vertical="top" wrapText="1" readingOrder="2"/>
    </xf>
    <xf numFmtId="0" fontId="6" fillId="0" borderId="51" xfId="0" applyFont="1" applyBorder="1" applyAlignment="1">
      <alignment horizontal="right" vertical="center" readingOrder="2"/>
    </xf>
    <xf numFmtId="0" fontId="6" fillId="0" borderId="21" xfId="0" applyFont="1" applyBorder="1" applyAlignment="1">
      <alignment horizontal="center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52" xfId="0" applyFont="1" applyBorder="1" applyAlignment="1">
      <alignment horizontal="center" vertical="center" wrapText="1" readingOrder="2"/>
    </xf>
    <xf numFmtId="3" fontId="9" fillId="0" borderId="2" xfId="0" applyNumberFormat="1" applyFont="1" applyBorder="1" applyAlignment="1">
      <alignment horizontal="center" vertical="center" wrapText="1" readingOrder="2"/>
    </xf>
    <xf numFmtId="3" fontId="9" fillId="0" borderId="31" xfId="0" applyNumberFormat="1" applyFont="1" applyBorder="1" applyAlignment="1">
      <alignment horizontal="center" vertical="center" wrapText="1" readingOrder="2"/>
    </xf>
    <xf numFmtId="3" fontId="9" fillId="0" borderId="2" xfId="0" applyNumberFormat="1" applyFont="1" applyBorder="1" applyAlignment="1">
      <alignment horizontal="center" vertical="top" wrapText="1" readingOrder="2"/>
    </xf>
    <xf numFmtId="3" fontId="9" fillId="0" borderId="31" xfId="0" applyNumberFormat="1" applyFont="1" applyBorder="1" applyAlignment="1">
      <alignment horizontal="center" vertical="top" wrapText="1" readingOrder="2"/>
    </xf>
    <xf numFmtId="0" fontId="29" fillId="0" borderId="19" xfId="0" applyFont="1" applyBorder="1" applyAlignment="1">
      <alignment horizontal="right" vertical="center" readingOrder="2"/>
    </xf>
    <xf numFmtId="0" fontId="7" fillId="0" borderId="51" xfId="0" applyFont="1" applyBorder="1" applyAlignment="1">
      <alignment horizontal="right" vertical="center" readingOrder="2"/>
    </xf>
    <xf numFmtId="0" fontId="4" fillId="0" borderId="32" xfId="0" applyFont="1" applyBorder="1" applyAlignment="1">
      <alignment horizontal="center" vertical="center" wrapText="1" readingOrder="2"/>
    </xf>
    <xf numFmtId="0" fontId="8" fillId="0" borderId="38" xfId="0" applyFont="1" applyBorder="1" applyAlignment="1">
      <alignment horizontal="right" vertical="center" readingOrder="2"/>
    </xf>
    <xf numFmtId="3" fontId="9" fillId="0" borderId="3" xfId="0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I6" sqref="I6"/>
    </sheetView>
  </sheetViews>
  <sheetFormatPr defaultColWidth="20.140625" defaultRowHeight="21"/>
  <cols>
    <col min="1" max="1" width="26.5703125" style="259" customWidth="1"/>
    <col min="2" max="12" width="20.140625" style="259" customWidth="1"/>
    <col min="13" max="16384" width="20.140625" style="259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255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93" t="s">
        <v>239</v>
      </c>
      <c r="I2" s="293"/>
      <c r="J2" s="293"/>
      <c r="K2" s="293"/>
      <c r="L2" s="293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5" t="s">
        <v>263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1" t="s">
        <v>63</v>
      </c>
      <c r="J4" s="311"/>
      <c r="K4" s="309" t="s">
        <v>31</v>
      </c>
      <c r="L4" s="297" t="s">
        <v>59</v>
      </c>
    </row>
    <row r="5" spans="1:12" ht="45" customHeight="1">
      <c r="A5" s="308"/>
      <c r="B5" s="310"/>
      <c r="C5" s="152"/>
      <c r="D5" s="152"/>
      <c r="E5" s="152"/>
      <c r="F5" s="152"/>
      <c r="G5" s="152"/>
      <c r="H5" s="152"/>
      <c r="I5" s="260" t="s">
        <v>1</v>
      </c>
      <c r="J5" s="260" t="s">
        <v>2</v>
      </c>
      <c r="K5" s="310"/>
      <c r="L5" s="298"/>
    </row>
    <row r="6" spans="1:12" ht="52.5" customHeight="1">
      <c r="A6" s="258" t="s">
        <v>14</v>
      </c>
      <c r="B6" s="19">
        <v>60000000000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SUM(B6:K6)</f>
        <v>60000000000</v>
      </c>
    </row>
    <row r="7" spans="1:12" ht="52.5" customHeight="1">
      <c r="A7" s="258" t="s">
        <v>15</v>
      </c>
      <c r="B7" s="19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52.5" customHeight="1">
      <c r="A8" s="258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52.5" customHeight="1">
      <c r="A9" s="258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52.5" customHeight="1">
      <c r="A10" s="258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52.5" customHeight="1">
      <c r="A11" s="258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52.5" customHeight="1">
      <c r="A12" s="258" t="s">
        <v>20</v>
      </c>
      <c r="B12" s="19"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>
        <f>SUM(B12:K12)</f>
        <v>0</v>
      </c>
    </row>
    <row r="13" spans="1:12" ht="52.5" customHeight="1" thickBot="1">
      <c r="A13" s="70" t="s">
        <v>10</v>
      </c>
      <c r="B13" s="19">
        <f>SUM(B6:B12)</f>
        <v>60000000000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f>SUM(L6:L12)</f>
        <v>60000000000</v>
      </c>
    </row>
    <row r="14" spans="1:12" ht="81.75" customHeight="1">
      <c r="A14" s="291" t="s">
        <v>168</v>
      </c>
      <c r="B14" s="291"/>
      <c r="C14" s="291"/>
      <c r="D14" s="291"/>
      <c r="E14" s="292" t="s">
        <v>158</v>
      </c>
      <c r="F14" s="292"/>
      <c r="G14" s="292"/>
      <c r="H14" s="292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57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56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7:L17"/>
    <mergeCell ref="A18:K18"/>
    <mergeCell ref="A19:L19"/>
    <mergeCell ref="A14:D14"/>
    <mergeCell ref="E14:H14"/>
    <mergeCell ref="I14:L14"/>
    <mergeCell ref="A15:K15"/>
    <mergeCell ref="A16:C16"/>
    <mergeCell ref="F16:G16"/>
    <mergeCell ref="J16:L16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D10" sqref="D10"/>
    </sheetView>
  </sheetViews>
  <sheetFormatPr defaultColWidth="20.140625" defaultRowHeight="21"/>
  <cols>
    <col min="1" max="1" width="26.5703125" style="101" customWidth="1"/>
    <col min="2" max="12" width="20.140625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93" t="s">
        <v>239</v>
      </c>
      <c r="I2" s="293"/>
      <c r="J2" s="293"/>
      <c r="K2" s="293"/>
      <c r="L2" s="293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5" t="s">
        <v>171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1" t="s">
        <v>63</v>
      </c>
      <c r="J4" s="311"/>
      <c r="K4" s="309" t="s">
        <v>31</v>
      </c>
      <c r="L4" s="297" t="s">
        <v>59</v>
      </c>
    </row>
    <row r="5" spans="1:12" ht="45" customHeight="1">
      <c r="A5" s="308"/>
      <c r="B5" s="310"/>
      <c r="C5" s="152"/>
      <c r="D5" s="152"/>
      <c r="E5" s="152"/>
      <c r="F5" s="152"/>
      <c r="G5" s="152"/>
      <c r="H5" s="152"/>
      <c r="I5" s="168" t="s">
        <v>1</v>
      </c>
      <c r="J5" s="168" t="s">
        <v>2</v>
      </c>
      <c r="K5" s="310"/>
      <c r="L5" s="298"/>
    </row>
    <row r="6" spans="1:12" ht="52.5" customHeight="1">
      <c r="A6" s="100" t="s">
        <v>14</v>
      </c>
      <c r="B6" s="19">
        <v>134800000000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SUM(B6:K6)</f>
        <v>134800000000</v>
      </c>
    </row>
    <row r="7" spans="1:12" ht="52.5" customHeight="1">
      <c r="A7" s="100" t="s">
        <v>15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52.5" customHeight="1">
      <c r="A8" s="100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52.5" customHeight="1">
      <c r="A9" s="100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52.5" customHeight="1">
      <c r="A10" s="100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52.5" customHeight="1">
      <c r="A11" s="100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52.5" customHeight="1">
      <c r="A12" s="100" t="s">
        <v>20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52.5" customHeight="1" thickBot="1">
      <c r="A13" s="70" t="s">
        <v>10</v>
      </c>
      <c r="B13" s="19">
        <f>SUM(B6:B12)</f>
        <v>134800000000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f>SUM(L6:L12)</f>
        <v>134800000000</v>
      </c>
    </row>
    <row r="14" spans="1:12" ht="81.75" customHeight="1">
      <c r="A14" s="291" t="s">
        <v>163</v>
      </c>
      <c r="B14" s="291"/>
      <c r="C14" s="291"/>
      <c r="D14" s="291"/>
      <c r="E14" s="291" t="s">
        <v>158</v>
      </c>
      <c r="F14" s="291"/>
      <c r="G14" s="291"/>
      <c r="H14" s="39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9:L19"/>
    <mergeCell ref="A15:K15"/>
    <mergeCell ref="A16:C16"/>
    <mergeCell ref="F16:G16"/>
    <mergeCell ref="J16:L16"/>
    <mergeCell ref="I14:L14"/>
    <mergeCell ref="A14:D14"/>
    <mergeCell ref="E14:G14"/>
    <mergeCell ref="A17:L17"/>
    <mergeCell ref="A18:K18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E2" sqref="E2:E3"/>
    </sheetView>
  </sheetViews>
  <sheetFormatPr defaultColWidth="20.140625" defaultRowHeight="21"/>
  <cols>
    <col min="1" max="1" width="26.5703125" style="101" customWidth="1"/>
    <col min="2" max="12" width="20.140625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93" t="s">
        <v>239</v>
      </c>
      <c r="I2" s="293"/>
      <c r="J2" s="293"/>
      <c r="K2" s="293"/>
      <c r="L2" s="293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5" t="s">
        <v>170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1" t="s">
        <v>63</v>
      </c>
      <c r="J4" s="311"/>
      <c r="K4" s="309" t="s">
        <v>31</v>
      </c>
      <c r="L4" s="297" t="s">
        <v>59</v>
      </c>
    </row>
    <row r="5" spans="1:12" ht="45" customHeight="1">
      <c r="A5" s="308"/>
      <c r="B5" s="310"/>
      <c r="C5" s="152"/>
      <c r="D5" s="152"/>
      <c r="E5" s="152"/>
      <c r="F5" s="152"/>
      <c r="G5" s="152"/>
      <c r="H5" s="152"/>
      <c r="I5" s="168" t="s">
        <v>1</v>
      </c>
      <c r="J5" s="168" t="s">
        <v>2</v>
      </c>
      <c r="K5" s="310"/>
      <c r="L5" s="298"/>
    </row>
    <row r="6" spans="1:12" ht="52.5" customHeight="1">
      <c r="A6" s="100" t="s">
        <v>14</v>
      </c>
      <c r="B6" s="19">
        <v>10500000000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SUM(B6:K6)</f>
        <v>10500000000</v>
      </c>
    </row>
    <row r="7" spans="1:12" ht="52.5" customHeight="1">
      <c r="A7" s="100" t="s">
        <v>15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>
        <f t="shared" ref="L7:L12" si="0">SUM(B7:K7)</f>
        <v>0</v>
      </c>
    </row>
    <row r="8" spans="1:12" ht="52.5" customHeight="1">
      <c r="A8" s="100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>
        <f t="shared" si="0"/>
        <v>0</v>
      </c>
    </row>
    <row r="9" spans="1:12" ht="52.5" customHeight="1">
      <c r="A9" s="100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>
        <f t="shared" si="0"/>
        <v>0</v>
      </c>
    </row>
    <row r="10" spans="1:12" ht="52.5" customHeight="1">
      <c r="A10" s="100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>
        <f t="shared" si="0"/>
        <v>0</v>
      </c>
    </row>
    <row r="11" spans="1:12" ht="52.5" customHeight="1">
      <c r="A11" s="100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>
        <f t="shared" si="0"/>
        <v>0</v>
      </c>
    </row>
    <row r="12" spans="1:12" ht="52.5" customHeight="1">
      <c r="A12" s="100" t="s">
        <v>20</v>
      </c>
      <c r="B12" s="19">
        <v>1200000000</v>
      </c>
      <c r="C12" s="19"/>
      <c r="D12" s="19"/>
      <c r="E12" s="19"/>
      <c r="F12" s="19"/>
      <c r="G12" s="19"/>
      <c r="H12" s="19"/>
      <c r="I12" s="19"/>
      <c r="J12" s="19"/>
      <c r="K12" s="19"/>
      <c r="L12" s="19">
        <f t="shared" si="0"/>
        <v>1200000000</v>
      </c>
    </row>
    <row r="13" spans="1:12" ht="52.5" customHeight="1" thickBot="1">
      <c r="A13" s="70" t="s">
        <v>10</v>
      </c>
      <c r="B13" s="19">
        <f>SUM(B6:B12)</f>
        <v>11700000000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f>SUM(L6:L12)</f>
        <v>11700000000</v>
      </c>
    </row>
    <row r="14" spans="1:12" ht="81.75" customHeight="1">
      <c r="A14" s="291" t="s">
        <v>163</v>
      </c>
      <c r="B14" s="291"/>
      <c r="C14" s="291"/>
      <c r="D14" s="291"/>
      <c r="E14" s="291" t="s">
        <v>158</v>
      </c>
      <c r="F14" s="291"/>
      <c r="G14" s="291"/>
      <c r="H14" s="39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9:L19"/>
    <mergeCell ref="A15:K15"/>
    <mergeCell ref="A16:C16"/>
    <mergeCell ref="F16:G16"/>
    <mergeCell ref="J16:L16"/>
    <mergeCell ref="A14:D14"/>
    <mergeCell ref="E14:G14"/>
    <mergeCell ref="I14:L14"/>
    <mergeCell ref="A17:L17"/>
    <mergeCell ref="A18:K18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E2" sqref="E2:E3"/>
    </sheetView>
  </sheetViews>
  <sheetFormatPr defaultColWidth="20.140625" defaultRowHeight="21"/>
  <cols>
    <col min="1" max="1" width="26.5703125" style="101" customWidth="1"/>
    <col min="2" max="12" width="20.140625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93" t="s">
        <v>239</v>
      </c>
      <c r="I2" s="293"/>
      <c r="J2" s="293"/>
      <c r="K2" s="293"/>
      <c r="L2" s="293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5" t="s">
        <v>172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1" t="s">
        <v>63</v>
      </c>
      <c r="J4" s="311"/>
      <c r="K4" s="309" t="s">
        <v>31</v>
      </c>
      <c r="L4" s="297" t="s">
        <v>59</v>
      </c>
    </row>
    <row r="5" spans="1:12" ht="45" customHeight="1">
      <c r="A5" s="308"/>
      <c r="B5" s="310"/>
      <c r="C5" s="152"/>
      <c r="D5" s="152"/>
      <c r="E5" s="152"/>
      <c r="F5" s="152"/>
      <c r="G5" s="152"/>
      <c r="H5" s="152"/>
      <c r="I5" s="168" t="s">
        <v>1</v>
      </c>
      <c r="J5" s="168" t="s">
        <v>2</v>
      </c>
      <c r="K5" s="310"/>
      <c r="L5" s="298"/>
    </row>
    <row r="6" spans="1:12" ht="52.5" customHeight="1">
      <c r="A6" s="100" t="s">
        <v>14</v>
      </c>
      <c r="B6" s="19">
        <v>5100000000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SUM(B6:K6)</f>
        <v>5100000000</v>
      </c>
    </row>
    <row r="7" spans="1:12" ht="52.5" customHeight="1">
      <c r="A7" s="100" t="s">
        <v>15</v>
      </c>
      <c r="B7" s="19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52.5" customHeight="1">
      <c r="A8" s="100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52.5" customHeight="1">
      <c r="A9" s="100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52.5" customHeight="1">
      <c r="A10" s="100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52.5" customHeight="1">
      <c r="A11" s="100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52.5" customHeight="1">
      <c r="A12" s="100" t="s">
        <v>20</v>
      </c>
      <c r="B12" s="19">
        <v>4820000000</v>
      </c>
      <c r="C12" s="19"/>
      <c r="D12" s="19"/>
      <c r="E12" s="19"/>
      <c r="F12" s="19"/>
      <c r="G12" s="19"/>
      <c r="H12" s="19"/>
      <c r="I12" s="19"/>
      <c r="J12" s="19"/>
      <c r="K12" s="19"/>
      <c r="L12" s="19">
        <f>SUM(B12:K12)</f>
        <v>4820000000</v>
      </c>
    </row>
    <row r="13" spans="1:12" ht="52.5" customHeight="1" thickBot="1">
      <c r="A13" s="70" t="s">
        <v>10</v>
      </c>
      <c r="B13" s="19">
        <f>SUM(B6:B12)</f>
        <v>9920000000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f>SUM(L6:L12)</f>
        <v>9920000000</v>
      </c>
    </row>
    <row r="14" spans="1:12" ht="81.75" customHeight="1">
      <c r="A14" s="291" t="s">
        <v>168</v>
      </c>
      <c r="B14" s="291"/>
      <c r="C14" s="291"/>
      <c r="D14" s="291"/>
      <c r="E14" s="292" t="s">
        <v>158</v>
      </c>
      <c r="F14" s="292"/>
      <c r="G14" s="292"/>
      <c r="H14" s="292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9:L19"/>
    <mergeCell ref="A15:K15"/>
    <mergeCell ref="A16:C16"/>
    <mergeCell ref="F16:G16"/>
    <mergeCell ref="J16:L16"/>
    <mergeCell ref="A14:D14"/>
    <mergeCell ref="E14:H14"/>
    <mergeCell ref="I14:L14"/>
    <mergeCell ref="A17:L17"/>
    <mergeCell ref="A18:K18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E2" sqref="E2:E3"/>
    </sheetView>
  </sheetViews>
  <sheetFormatPr defaultColWidth="20.140625" defaultRowHeight="21"/>
  <cols>
    <col min="1" max="1" width="26.5703125" style="148" customWidth="1"/>
    <col min="2" max="2" width="21.140625" style="148" customWidth="1"/>
    <col min="3" max="5" width="20.140625" style="148" customWidth="1"/>
    <col min="6" max="6" width="22.140625" style="148" customWidth="1"/>
    <col min="7" max="8" width="20.140625" style="148" customWidth="1"/>
    <col min="9" max="9" width="23.85546875" style="148" customWidth="1"/>
    <col min="10" max="10" width="15.42578125" style="148" customWidth="1"/>
    <col min="11" max="11" width="14" style="148" customWidth="1"/>
    <col min="12" max="12" width="25.28515625" style="148" customWidth="1"/>
    <col min="13" max="16384" width="20.140625" style="148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313" t="s">
        <v>238</v>
      </c>
      <c r="I2" s="313"/>
      <c r="J2" s="313"/>
      <c r="K2" s="313"/>
      <c r="L2" s="313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6" t="s">
        <v>257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1" t="s">
        <v>63</v>
      </c>
      <c r="J4" s="311"/>
      <c r="K4" s="309" t="s">
        <v>31</v>
      </c>
      <c r="L4" s="297" t="s">
        <v>59</v>
      </c>
    </row>
    <row r="5" spans="1:12" ht="45" customHeight="1">
      <c r="A5" s="308"/>
      <c r="B5" s="310"/>
      <c r="C5" s="151" t="s">
        <v>219</v>
      </c>
      <c r="D5" s="154" t="s">
        <v>220</v>
      </c>
      <c r="E5" s="153" t="s">
        <v>221</v>
      </c>
      <c r="F5" s="155" t="s">
        <v>222</v>
      </c>
      <c r="G5" s="152" t="s">
        <v>223</v>
      </c>
      <c r="H5" s="35"/>
      <c r="I5" s="168" t="s">
        <v>1</v>
      </c>
      <c r="J5" s="168" t="s">
        <v>2</v>
      </c>
      <c r="K5" s="310"/>
      <c r="L5" s="298"/>
    </row>
    <row r="6" spans="1:12" ht="52.5" customHeight="1">
      <c r="A6" s="147" t="s">
        <v>14</v>
      </c>
      <c r="B6" s="52">
        <v>169249000000</v>
      </c>
      <c r="C6" s="52"/>
      <c r="D6" s="52"/>
      <c r="E6" s="52"/>
      <c r="F6" s="52"/>
      <c r="G6" s="52"/>
      <c r="H6" s="52"/>
      <c r="I6" s="52"/>
      <c r="J6" s="52"/>
      <c r="K6" s="52"/>
      <c r="L6" s="149">
        <f>I6+B6</f>
        <v>169249000000</v>
      </c>
    </row>
    <row r="7" spans="1:12" ht="52.5" customHeight="1">
      <c r="A7" s="147" t="s">
        <v>15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>
        <f>I7+B7</f>
        <v>0</v>
      </c>
    </row>
    <row r="8" spans="1:12" ht="52.5" customHeight="1">
      <c r="A8" s="147" t="s">
        <v>16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ht="52.5" customHeight="1">
      <c r="A9" s="147" t="s">
        <v>17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52.5" customHeight="1">
      <c r="A10" s="147" t="s">
        <v>18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ht="52.5" customHeight="1">
      <c r="A11" s="147" t="s">
        <v>19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52.5" customHeight="1">
      <c r="A12" s="147" t="s">
        <v>20</v>
      </c>
      <c r="B12" s="52"/>
      <c r="C12" s="52"/>
      <c r="D12" s="52"/>
      <c r="E12" s="52"/>
      <c r="F12" s="52"/>
      <c r="G12" s="52"/>
      <c r="H12" s="52"/>
      <c r="I12" s="52">
        <f t="shared" ref="I12" si="0">C12+D12+E12+F12+G12</f>
        <v>0</v>
      </c>
      <c r="J12" s="52"/>
      <c r="K12" s="52"/>
      <c r="L12" s="52"/>
    </row>
    <row r="13" spans="1:12" ht="52.5" customHeight="1" thickBot="1">
      <c r="A13" s="70" t="s">
        <v>10</v>
      </c>
      <c r="B13" s="52">
        <f>SUM(B6:B12)</f>
        <v>169249000000</v>
      </c>
      <c r="C13" s="52">
        <f t="shared" ref="C13:L13" si="1">SUM(C6:C12)</f>
        <v>0</v>
      </c>
      <c r="D13" s="52">
        <f t="shared" si="1"/>
        <v>0</v>
      </c>
      <c r="E13" s="52">
        <f t="shared" si="1"/>
        <v>0</v>
      </c>
      <c r="F13" s="52">
        <f t="shared" si="1"/>
        <v>0</v>
      </c>
      <c r="G13" s="52">
        <f t="shared" si="1"/>
        <v>0</v>
      </c>
      <c r="H13" s="52">
        <f t="shared" si="1"/>
        <v>0</v>
      </c>
      <c r="I13" s="52">
        <f t="shared" si="1"/>
        <v>0</v>
      </c>
      <c r="J13" s="52">
        <f t="shared" si="1"/>
        <v>0</v>
      </c>
      <c r="K13" s="52">
        <f t="shared" si="1"/>
        <v>0</v>
      </c>
      <c r="L13" s="52">
        <f t="shared" si="1"/>
        <v>169249000000</v>
      </c>
    </row>
    <row r="14" spans="1:12" ht="81.75" customHeight="1">
      <c r="A14" s="291" t="s">
        <v>163</v>
      </c>
      <c r="B14" s="291"/>
      <c r="C14" s="291"/>
      <c r="D14" s="291"/>
      <c r="E14" s="291" t="s">
        <v>158</v>
      </c>
      <c r="F14" s="291"/>
      <c r="G14" s="291"/>
      <c r="H14" s="39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146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145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7:L17"/>
    <mergeCell ref="A18:K18"/>
    <mergeCell ref="A19:L19"/>
    <mergeCell ref="A14:D14"/>
    <mergeCell ref="E14:G14"/>
    <mergeCell ref="I14:L14"/>
    <mergeCell ref="A15:K15"/>
    <mergeCell ref="A16:C16"/>
    <mergeCell ref="F16:G16"/>
    <mergeCell ref="J16:L16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C6" sqref="C6"/>
    </sheetView>
  </sheetViews>
  <sheetFormatPr defaultColWidth="20.140625" defaultRowHeight="21"/>
  <cols>
    <col min="1" max="1" width="26.5703125" style="259" customWidth="1"/>
    <col min="2" max="2" width="21.140625" style="259" customWidth="1"/>
    <col min="3" max="8" width="20.140625" style="259" customWidth="1"/>
    <col min="9" max="9" width="17.28515625" style="259" customWidth="1"/>
    <col min="10" max="10" width="17.85546875" style="259" customWidth="1"/>
    <col min="11" max="11" width="20.140625" style="259" customWidth="1"/>
    <col min="12" max="12" width="25.28515625" style="259" customWidth="1"/>
    <col min="13" max="16384" width="20.140625" style="259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89" t="s">
        <v>121</v>
      </c>
      <c r="I2" s="289"/>
      <c r="J2" s="289"/>
      <c r="K2" s="289"/>
      <c r="L2" s="289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5" t="s">
        <v>258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8" t="s">
        <v>63</v>
      </c>
      <c r="J4" s="318"/>
      <c r="K4" s="309" t="s">
        <v>31</v>
      </c>
      <c r="L4" s="297" t="s">
        <v>59</v>
      </c>
    </row>
    <row r="5" spans="1:12" ht="45" customHeight="1">
      <c r="A5" s="308"/>
      <c r="B5" s="310"/>
      <c r="C5" s="35"/>
      <c r="D5" s="35"/>
      <c r="E5" s="35"/>
      <c r="F5" s="35"/>
      <c r="G5" s="35"/>
      <c r="H5" s="35"/>
      <c r="I5" s="261" t="s">
        <v>1</v>
      </c>
      <c r="J5" s="261" t="s">
        <v>2</v>
      </c>
      <c r="K5" s="310"/>
      <c r="L5" s="298"/>
    </row>
    <row r="6" spans="1:12" ht="52.5" customHeight="1">
      <c r="A6" s="258" t="s">
        <v>14</v>
      </c>
      <c r="B6" s="52">
        <v>5000000000</v>
      </c>
      <c r="C6" s="52"/>
      <c r="D6" s="52"/>
      <c r="E6" s="52"/>
      <c r="F6" s="52"/>
      <c r="G6" s="52"/>
      <c r="H6" s="52"/>
      <c r="I6" s="52"/>
      <c r="J6" s="52"/>
      <c r="K6" s="52"/>
      <c r="L6" s="52">
        <f>SUM(B6:K6)</f>
        <v>5000000000</v>
      </c>
    </row>
    <row r="7" spans="1:12" ht="52.5" customHeight="1">
      <c r="A7" s="258" t="s">
        <v>15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52.5" customHeight="1">
      <c r="A8" s="258" t="s">
        <v>16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ht="52.5" customHeight="1">
      <c r="A9" s="258" t="s">
        <v>17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52.5" customHeight="1">
      <c r="A10" s="258" t="s">
        <v>18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ht="52.5" customHeight="1">
      <c r="A11" s="258" t="s">
        <v>19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52.5" customHeight="1">
      <c r="A12" s="258" t="s">
        <v>20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52.5" customHeight="1" thickBot="1">
      <c r="A13" s="70" t="s">
        <v>10</v>
      </c>
      <c r="B13" s="52">
        <f>SUM(B6:B12)</f>
        <v>5000000000</v>
      </c>
      <c r="C13" s="52">
        <f t="shared" ref="C13:L13" si="0">SUM(C6:C12)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5000000000</v>
      </c>
    </row>
    <row r="14" spans="1:12" ht="81.75" customHeight="1">
      <c r="A14" s="291" t="s">
        <v>163</v>
      </c>
      <c r="B14" s="291"/>
      <c r="C14" s="291"/>
      <c r="D14" s="291"/>
      <c r="E14" s="291" t="s">
        <v>158</v>
      </c>
      <c r="F14" s="291"/>
      <c r="G14" s="291"/>
      <c r="H14" s="39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57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56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7:L17"/>
    <mergeCell ref="A18:K18"/>
    <mergeCell ref="A19:L19"/>
    <mergeCell ref="A14:D14"/>
    <mergeCell ref="E14:G14"/>
    <mergeCell ref="I14:L14"/>
    <mergeCell ref="A15:K15"/>
    <mergeCell ref="A16:C16"/>
    <mergeCell ref="F16:G16"/>
    <mergeCell ref="J16:L16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E2" sqref="E2:E3"/>
    </sheetView>
  </sheetViews>
  <sheetFormatPr defaultColWidth="20.140625" defaultRowHeight="21"/>
  <cols>
    <col min="1" max="1" width="26.5703125" style="1" customWidth="1"/>
    <col min="2" max="2" width="23.5703125" style="1" bestFit="1" customWidth="1"/>
    <col min="3" max="3" width="20.140625" style="1" customWidth="1"/>
    <col min="4" max="4" width="30.28515625" style="1" customWidth="1"/>
    <col min="5" max="5" width="18.85546875" style="1" customWidth="1"/>
    <col min="6" max="8" width="20.140625" style="1" customWidth="1"/>
    <col min="9" max="9" width="24.42578125" style="1" customWidth="1"/>
    <col min="10" max="10" width="18.5703125" style="1" customWidth="1"/>
    <col min="11" max="11" width="13.5703125" style="1" customWidth="1"/>
    <col min="12" max="12" width="24" style="1" customWidth="1"/>
    <col min="13" max="16384" width="20.140625" style="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156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313" t="s">
        <v>238</v>
      </c>
      <c r="I2" s="313"/>
      <c r="J2" s="313"/>
      <c r="K2" s="313"/>
      <c r="L2" s="313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6" t="s">
        <v>169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7" t="s">
        <v>126</v>
      </c>
      <c r="D4" s="317"/>
      <c r="E4" s="317"/>
      <c r="F4" s="317"/>
      <c r="G4" s="317"/>
      <c r="H4" s="317"/>
      <c r="I4" s="311" t="s">
        <v>63</v>
      </c>
      <c r="J4" s="311"/>
      <c r="K4" s="309" t="s">
        <v>31</v>
      </c>
      <c r="L4" s="297" t="s">
        <v>59</v>
      </c>
    </row>
    <row r="5" spans="1:12" ht="45" customHeight="1">
      <c r="A5" s="308"/>
      <c r="B5" s="310"/>
      <c r="C5" s="151" t="s">
        <v>219</v>
      </c>
      <c r="D5" s="177" t="s">
        <v>237</v>
      </c>
      <c r="E5" s="153"/>
      <c r="F5" s="155" t="s">
        <v>222</v>
      </c>
      <c r="G5" s="152" t="s">
        <v>223</v>
      </c>
      <c r="H5" s="35"/>
      <c r="I5" s="168" t="s">
        <v>1</v>
      </c>
      <c r="J5" s="168" t="s">
        <v>2</v>
      </c>
      <c r="K5" s="310"/>
      <c r="L5" s="298"/>
    </row>
    <row r="6" spans="1:12" ht="52.5" customHeight="1" thickBot="1">
      <c r="A6" s="50" t="s">
        <v>14</v>
      </c>
      <c r="B6" s="71">
        <v>398243000000</v>
      </c>
      <c r="C6" s="52"/>
      <c r="D6" s="52"/>
      <c r="E6" s="52"/>
      <c r="F6" s="52"/>
      <c r="G6" s="52"/>
      <c r="H6" s="52"/>
      <c r="I6" s="52"/>
      <c r="J6" s="52"/>
      <c r="K6" s="52"/>
      <c r="L6" s="71">
        <f>SUM(B6:K6)</f>
        <v>398243000000</v>
      </c>
    </row>
    <row r="7" spans="1:12" ht="52.5" customHeight="1" thickBot="1">
      <c r="A7" s="50" t="s">
        <v>15</v>
      </c>
      <c r="B7" s="71">
        <v>11000000000</v>
      </c>
      <c r="C7" s="52"/>
      <c r="D7" s="52"/>
      <c r="E7" s="52"/>
      <c r="F7" s="52"/>
      <c r="G7" s="52"/>
      <c r="H7" s="52"/>
      <c r="I7" s="52"/>
      <c r="J7" s="52"/>
      <c r="K7" s="52"/>
      <c r="L7" s="71">
        <f t="shared" ref="L7:L12" si="0">SUM(B7:K7)</f>
        <v>11000000000</v>
      </c>
    </row>
    <row r="8" spans="1:12" ht="52.5" customHeight="1" thickBot="1">
      <c r="A8" s="50" t="s">
        <v>16</v>
      </c>
      <c r="B8" s="71"/>
      <c r="C8" s="52"/>
      <c r="D8" s="52"/>
      <c r="E8" s="52"/>
      <c r="F8" s="52"/>
      <c r="G8" s="52"/>
      <c r="H8" s="52"/>
      <c r="I8" s="52"/>
      <c r="J8" s="52"/>
      <c r="K8" s="52"/>
      <c r="L8" s="71">
        <f t="shared" si="0"/>
        <v>0</v>
      </c>
    </row>
    <row r="9" spans="1:12" ht="52.5" customHeight="1" thickBot="1">
      <c r="A9" s="50" t="s">
        <v>17</v>
      </c>
      <c r="B9" s="71"/>
      <c r="C9" s="52"/>
      <c r="D9" s="52"/>
      <c r="E9" s="52"/>
      <c r="F9" s="52"/>
      <c r="G9" s="52"/>
      <c r="H9" s="52"/>
      <c r="I9" s="52"/>
      <c r="J9" s="52"/>
      <c r="K9" s="52"/>
      <c r="L9" s="71">
        <f t="shared" si="0"/>
        <v>0</v>
      </c>
    </row>
    <row r="10" spans="1:12" ht="52.5" customHeight="1" thickBot="1">
      <c r="A10" s="50" t="s">
        <v>18</v>
      </c>
      <c r="B10" s="71"/>
      <c r="C10" s="52"/>
      <c r="D10" s="52"/>
      <c r="E10" s="52"/>
      <c r="F10" s="52"/>
      <c r="G10" s="52"/>
      <c r="H10" s="52"/>
      <c r="I10" s="52"/>
      <c r="J10" s="52"/>
      <c r="K10" s="52"/>
      <c r="L10" s="71">
        <f t="shared" si="0"/>
        <v>0</v>
      </c>
    </row>
    <row r="11" spans="1:12" ht="52.5" customHeight="1" thickBot="1">
      <c r="A11" s="50" t="s">
        <v>19</v>
      </c>
      <c r="B11" s="71">
        <v>3000000000</v>
      </c>
      <c r="C11" s="52"/>
      <c r="D11" s="52"/>
      <c r="E11" s="52"/>
      <c r="F11" s="52"/>
      <c r="G11" s="52"/>
      <c r="H11" s="52"/>
      <c r="I11" s="52"/>
      <c r="J11" s="52"/>
      <c r="K11" s="52"/>
      <c r="L11" s="71">
        <f t="shared" si="0"/>
        <v>3000000000</v>
      </c>
    </row>
    <row r="12" spans="1:12" ht="52.5" customHeight="1" thickBot="1">
      <c r="A12" s="50" t="s">
        <v>20</v>
      </c>
      <c r="B12" s="71">
        <v>15000000000</v>
      </c>
      <c r="C12" s="52"/>
      <c r="D12" s="52"/>
      <c r="E12" s="52"/>
      <c r="F12" s="52"/>
      <c r="G12" s="52"/>
      <c r="H12" s="52"/>
      <c r="I12" s="52"/>
      <c r="J12" s="52"/>
      <c r="K12" s="52"/>
      <c r="L12" s="71">
        <f t="shared" si="0"/>
        <v>15000000000</v>
      </c>
    </row>
    <row r="13" spans="1:12" ht="52.5" customHeight="1" thickBot="1">
      <c r="A13" s="70" t="s">
        <v>10</v>
      </c>
      <c r="B13" s="71">
        <f>SUM(B6:B12)</f>
        <v>427243000000</v>
      </c>
      <c r="C13" s="52"/>
      <c r="D13" s="52"/>
      <c r="E13" s="52"/>
      <c r="F13" s="52"/>
      <c r="G13" s="52"/>
      <c r="H13" s="52"/>
      <c r="I13" s="52"/>
      <c r="J13" s="52"/>
      <c r="K13" s="52"/>
      <c r="L13" s="52">
        <f>SUM(L6:L12)</f>
        <v>427243000000</v>
      </c>
    </row>
    <row r="14" spans="1:12" ht="81.75" customHeight="1">
      <c r="A14" s="291" t="s">
        <v>163</v>
      </c>
      <c r="B14" s="291"/>
      <c r="C14" s="291"/>
      <c r="D14" s="291"/>
      <c r="E14" s="291" t="s">
        <v>158</v>
      </c>
      <c r="F14" s="291"/>
      <c r="G14" s="291"/>
      <c r="H14" s="39"/>
      <c r="I14" s="292" t="s">
        <v>159</v>
      </c>
      <c r="J14" s="292"/>
      <c r="K14" s="292"/>
      <c r="L14" s="292"/>
    </row>
    <row r="15" spans="1:12" ht="37.5" customHeight="1">
      <c r="A15" s="313" t="s">
        <v>104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88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59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A15:K15"/>
    <mergeCell ref="F16:G16"/>
    <mergeCell ref="A16:C16"/>
    <mergeCell ref="J16:L16"/>
    <mergeCell ref="A14:D14"/>
    <mergeCell ref="E14:G14"/>
    <mergeCell ref="I14:L14"/>
    <mergeCell ref="A19:L19"/>
    <mergeCell ref="B1:K1"/>
    <mergeCell ref="H2:L2"/>
    <mergeCell ref="H3:L3"/>
    <mergeCell ref="L4:L5"/>
    <mergeCell ref="I4:J4"/>
    <mergeCell ref="K4:K5"/>
    <mergeCell ref="F2:G3"/>
    <mergeCell ref="E2:E3"/>
    <mergeCell ref="C2:D3"/>
    <mergeCell ref="A2:B3"/>
    <mergeCell ref="A18:K18"/>
    <mergeCell ref="A4:A5"/>
    <mergeCell ref="B4:B5"/>
    <mergeCell ref="C4:H4"/>
    <mergeCell ref="A17:L17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H3" sqref="H3:L3"/>
    </sheetView>
  </sheetViews>
  <sheetFormatPr defaultColWidth="20.140625" defaultRowHeight="21"/>
  <cols>
    <col min="1" max="1" width="26.5703125" style="101" customWidth="1"/>
    <col min="2" max="2" width="21.140625" style="101" customWidth="1"/>
    <col min="3" max="8" width="20.140625" style="101" customWidth="1"/>
    <col min="9" max="9" width="17.28515625" style="101" customWidth="1"/>
    <col min="10" max="10" width="17.85546875" style="101" customWidth="1"/>
    <col min="11" max="11" width="20.140625" style="101" customWidth="1"/>
    <col min="12" max="12" width="25.28515625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89" t="s">
        <v>121</v>
      </c>
      <c r="I2" s="289"/>
      <c r="J2" s="289"/>
      <c r="K2" s="289"/>
      <c r="L2" s="289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6" t="s">
        <v>218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8" t="s">
        <v>63</v>
      </c>
      <c r="J4" s="318"/>
      <c r="K4" s="309" t="s">
        <v>31</v>
      </c>
      <c r="L4" s="297" t="s">
        <v>59</v>
      </c>
    </row>
    <row r="5" spans="1:12" ht="45" customHeight="1">
      <c r="A5" s="308"/>
      <c r="B5" s="310"/>
      <c r="C5" s="35"/>
      <c r="D5" s="35"/>
      <c r="E5" s="35"/>
      <c r="F5" s="35"/>
      <c r="G5" s="35"/>
      <c r="H5" s="35"/>
      <c r="I5" s="169" t="s">
        <v>1</v>
      </c>
      <c r="J5" s="169" t="s">
        <v>2</v>
      </c>
      <c r="K5" s="310"/>
      <c r="L5" s="298"/>
    </row>
    <row r="6" spans="1:12" ht="52.5" customHeight="1">
      <c r="A6" s="100" t="s">
        <v>14</v>
      </c>
      <c r="B6" s="52">
        <v>10000000000</v>
      </c>
      <c r="C6" s="52"/>
      <c r="D6" s="52"/>
      <c r="E6" s="52"/>
      <c r="F6" s="52"/>
      <c r="G6" s="52"/>
      <c r="H6" s="52"/>
      <c r="I6" s="52"/>
      <c r="J6" s="52"/>
      <c r="K6" s="52"/>
      <c r="L6" s="52">
        <f>SUM(B6:K6)</f>
        <v>10000000000</v>
      </c>
    </row>
    <row r="7" spans="1:12" ht="52.5" customHeight="1">
      <c r="A7" s="100" t="s">
        <v>15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52.5" customHeight="1">
      <c r="A8" s="100" t="s">
        <v>16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ht="52.5" customHeight="1">
      <c r="A9" s="100" t="s">
        <v>17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52.5" customHeight="1">
      <c r="A10" s="100" t="s">
        <v>18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ht="52.5" customHeight="1">
      <c r="A11" s="100" t="s">
        <v>19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52.5" customHeight="1">
      <c r="A12" s="100" t="s">
        <v>20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52.5" customHeight="1" thickBot="1">
      <c r="A13" s="70" t="s">
        <v>10</v>
      </c>
      <c r="B13" s="52">
        <f>SUM(B6:B12)</f>
        <v>10000000000</v>
      </c>
      <c r="C13" s="52">
        <f t="shared" ref="C13:L13" si="0">SUM(C6:C12)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10000000000</v>
      </c>
    </row>
    <row r="14" spans="1:12" ht="81.75" customHeight="1">
      <c r="A14" s="291" t="s">
        <v>163</v>
      </c>
      <c r="B14" s="291"/>
      <c r="C14" s="291"/>
      <c r="D14" s="291"/>
      <c r="E14" s="291" t="s">
        <v>158</v>
      </c>
      <c r="F14" s="291"/>
      <c r="G14" s="291"/>
      <c r="H14" s="39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9:L19"/>
    <mergeCell ref="A15:K15"/>
    <mergeCell ref="A16:C16"/>
    <mergeCell ref="F16:G16"/>
    <mergeCell ref="J16:L16"/>
    <mergeCell ref="A14:D14"/>
    <mergeCell ref="E14:G14"/>
    <mergeCell ref="I14:L14"/>
    <mergeCell ref="A17:L17"/>
    <mergeCell ref="A18:K18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F0"/>
  </sheetPr>
  <dimension ref="A1:L19"/>
  <sheetViews>
    <sheetView rightToLeft="1" view="pageBreakPreview" zoomScale="70" zoomScaleNormal="55" zoomScaleSheetLayoutView="70" zoomScalePageLayoutView="60" workbookViewId="0">
      <selection activeCell="F2" sqref="F2:G2"/>
    </sheetView>
  </sheetViews>
  <sheetFormatPr defaultColWidth="20.140625" defaultRowHeight="21"/>
  <cols>
    <col min="1" max="1" width="20" style="1" customWidth="1"/>
    <col min="2" max="2" width="24" style="1" customWidth="1"/>
    <col min="3" max="3" width="20.28515625" style="1" customWidth="1"/>
    <col min="4" max="4" width="23" style="1" customWidth="1"/>
    <col min="5" max="5" width="22.7109375" style="1" customWidth="1"/>
    <col min="6" max="6" width="22.5703125" style="1" customWidth="1"/>
    <col min="7" max="8" width="20.28515625" style="1" customWidth="1"/>
    <col min="9" max="9" width="27" style="1" customWidth="1"/>
    <col min="10" max="10" width="18.140625" style="1" customWidth="1"/>
    <col min="11" max="11" width="13.28515625" style="1" customWidth="1"/>
    <col min="12" max="12" width="23.42578125" style="1" customWidth="1"/>
    <col min="13" max="16384" width="20.140625" style="1"/>
  </cols>
  <sheetData>
    <row r="1" spans="1:12" ht="53.25" customHeight="1">
      <c r="B1" s="299" t="s">
        <v>123</v>
      </c>
      <c r="C1" s="299"/>
      <c r="D1" s="299"/>
      <c r="E1" s="299"/>
      <c r="F1" s="299"/>
      <c r="G1" s="299"/>
      <c r="H1" s="299"/>
      <c r="I1" s="299"/>
      <c r="J1" s="299"/>
      <c r="K1" s="299"/>
      <c r="L1" s="78" t="s">
        <v>118</v>
      </c>
    </row>
    <row r="2" spans="1:12" ht="75" thickBot="1">
      <c r="A2" s="321" t="s">
        <v>180</v>
      </c>
      <c r="B2" s="321"/>
      <c r="C2" s="103" t="s">
        <v>30</v>
      </c>
      <c r="D2" s="319" t="s">
        <v>182</v>
      </c>
      <c r="E2" s="319"/>
      <c r="F2" s="312" t="s">
        <v>256</v>
      </c>
      <c r="G2" s="312"/>
      <c r="H2" s="36"/>
      <c r="I2" s="4" t="s">
        <v>0</v>
      </c>
      <c r="J2" s="320" t="s">
        <v>110</v>
      </c>
      <c r="K2" s="299"/>
      <c r="L2" s="320"/>
    </row>
    <row r="3" spans="1:12" ht="45" customHeight="1">
      <c r="A3" s="322" t="s">
        <v>107</v>
      </c>
      <c r="B3" s="309" t="s">
        <v>55</v>
      </c>
      <c r="C3" s="309" t="s">
        <v>126</v>
      </c>
      <c r="D3" s="309"/>
      <c r="E3" s="309"/>
      <c r="F3" s="309"/>
      <c r="G3" s="309"/>
      <c r="H3" s="309"/>
      <c r="I3" s="309" t="s">
        <v>56</v>
      </c>
      <c r="J3" s="309"/>
      <c r="K3" s="309" t="s">
        <v>31</v>
      </c>
      <c r="L3" s="297" t="s">
        <v>57</v>
      </c>
    </row>
    <row r="4" spans="1:12" ht="45" customHeight="1">
      <c r="A4" s="323"/>
      <c r="B4" s="310"/>
      <c r="C4" s="151" t="s">
        <v>219</v>
      </c>
      <c r="D4" s="154" t="s">
        <v>220</v>
      </c>
      <c r="E4" s="153" t="s">
        <v>221</v>
      </c>
      <c r="F4" s="155" t="s">
        <v>222</v>
      </c>
      <c r="G4" s="152" t="s">
        <v>223</v>
      </c>
      <c r="H4" s="35"/>
      <c r="I4" s="157" t="s">
        <v>1</v>
      </c>
      <c r="J4" s="157" t="s">
        <v>2</v>
      </c>
      <c r="K4" s="310"/>
      <c r="L4" s="298"/>
    </row>
    <row r="5" spans="1:12" ht="51.75" customHeight="1">
      <c r="A5" s="20" t="s">
        <v>160</v>
      </c>
      <c r="B5" s="16">
        <v>427243000000</v>
      </c>
      <c r="C5" s="16"/>
      <c r="D5" s="16"/>
      <c r="E5" s="52"/>
      <c r="F5" s="16"/>
      <c r="G5" s="16"/>
      <c r="H5" s="16"/>
      <c r="I5" s="16"/>
      <c r="J5" s="16"/>
      <c r="K5" s="16"/>
      <c r="L5" s="17">
        <f>SUM(B5:K5)</f>
        <v>427243000000</v>
      </c>
    </row>
    <row r="6" spans="1:12" ht="51.75" customHeight="1">
      <c r="A6" s="20" t="s">
        <v>161</v>
      </c>
      <c r="B6" s="52">
        <v>169249000000</v>
      </c>
      <c r="C6" s="16"/>
      <c r="D6" s="16"/>
      <c r="E6" s="16"/>
      <c r="F6" s="16"/>
      <c r="G6" s="16"/>
      <c r="H6" s="16"/>
      <c r="I6" s="52"/>
      <c r="J6" s="16"/>
      <c r="K6" s="16"/>
      <c r="L6" s="25">
        <f t="shared" ref="L6:L8" si="0">SUM(B6:K6)</f>
        <v>169249000000</v>
      </c>
    </row>
    <row r="7" spans="1:12" ht="51.75" customHeight="1">
      <c r="A7" s="20" t="s">
        <v>162</v>
      </c>
      <c r="B7" s="16">
        <v>10000000000</v>
      </c>
      <c r="C7" s="52"/>
      <c r="D7" s="52"/>
      <c r="E7" s="16"/>
      <c r="F7" s="16"/>
      <c r="G7" s="16"/>
      <c r="H7" s="16"/>
      <c r="I7" s="52"/>
      <c r="J7" s="16"/>
      <c r="K7" s="16"/>
      <c r="L7" s="25">
        <f t="shared" si="0"/>
        <v>10000000000</v>
      </c>
    </row>
    <row r="8" spans="1:12" ht="51.75" customHeight="1">
      <c r="A8" s="20" t="s">
        <v>235</v>
      </c>
      <c r="B8" s="52">
        <v>5000000000</v>
      </c>
      <c r="C8" s="52"/>
      <c r="D8" s="52"/>
      <c r="E8" s="52"/>
      <c r="F8" s="52"/>
      <c r="G8" s="52"/>
      <c r="H8" s="16"/>
      <c r="I8" s="16"/>
      <c r="J8" s="16"/>
      <c r="K8" s="16"/>
      <c r="L8" s="25">
        <f t="shared" si="0"/>
        <v>5000000000</v>
      </c>
    </row>
    <row r="9" spans="1:12" ht="51.75" customHeight="1">
      <c r="A9" s="20"/>
      <c r="B9" s="16"/>
      <c r="C9" s="16"/>
      <c r="D9" s="16"/>
      <c r="E9" s="16"/>
      <c r="F9" s="16"/>
      <c r="G9" s="16"/>
      <c r="H9" s="16"/>
      <c r="I9" s="16"/>
      <c r="J9" s="16"/>
      <c r="K9" s="16"/>
      <c r="L9" s="25"/>
    </row>
    <row r="10" spans="1:12" ht="51.75" customHeight="1">
      <c r="A10" s="20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5"/>
    </row>
    <row r="11" spans="1:12" ht="51.75" customHeight="1">
      <c r="A11" s="20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5"/>
    </row>
    <row r="12" spans="1:12" ht="51.75" customHeight="1">
      <c r="A12" s="21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5"/>
    </row>
    <row r="13" spans="1:12" ht="51.75" customHeight="1" thickBot="1">
      <c r="A13" s="10" t="s">
        <v>10</v>
      </c>
      <c r="B13" s="11">
        <f>SUM(B5:B12)</f>
        <v>611492000000</v>
      </c>
      <c r="C13" s="11">
        <f t="shared" ref="C13:L13" si="1">SUM(C5:C12)</f>
        <v>0</v>
      </c>
      <c r="D13" s="11"/>
      <c r="E13" s="11">
        <f>SUM(E5:E12)</f>
        <v>0</v>
      </c>
      <c r="F13" s="11">
        <f t="shared" si="1"/>
        <v>0</v>
      </c>
      <c r="G13" s="11">
        <f t="shared" si="1"/>
        <v>0</v>
      </c>
      <c r="H13" s="11">
        <f t="shared" si="1"/>
        <v>0</v>
      </c>
      <c r="I13" s="11">
        <f t="shared" si="1"/>
        <v>0</v>
      </c>
      <c r="J13" s="11">
        <f t="shared" si="1"/>
        <v>0</v>
      </c>
      <c r="K13" s="11">
        <f t="shared" si="1"/>
        <v>0</v>
      </c>
      <c r="L13" s="11">
        <f t="shared" si="1"/>
        <v>611492000000</v>
      </c>
    </row>
    <row r="14" spans="1:12" ht="75" customHeight="1">
      <c r="A14" s="291" t="s">
        <v>163</v>
      </c>
      <c r="B14" s="291"/>
      <c r="C14" s="291"/>
      <c r="D14" s="291"/>
      <c r="E14" s="291" t="s">
        <v>158</v>
      </c>
      <c r="F14" s="291"/>
      <c r="G14" s="291"/>
      <c r="H14" s="39"/>
      <c r="I14" s="292" t="s">
        <v>159</v>
      </c>
      <c r="J14" s="292"/>
      <c r="K14" s="292"/>
      <c r="L14" s="292"/>
    </row>
    <row r="15" spans="1:12" ht="38.25" customHeight="1">
      <c r="A15" s="289" t="s">
        <v>104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88" t="s">
        <v>145</v>
      </c>
    </row>
    <row r="16" spans="1:12" ht="75" customHeight="1">
      <c r="A16" s="41"/>
      <c r="B16" s="295" t="s">
        <v>13</v>
      </c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42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s="87" customFormat="1" ht="45" customHeight="1">
      <c r="A18" s="324" t="s">
        <v>127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</row>
    <row r="19" spans="1:12" ht="37.5" customHeight="1">
      <c r="A19" s="289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56"/>
    </row>
  </sheetData>
  <mergeCells count="21">
    <mergeCell ref="A19:K19"/>
    <mergeCell ref="A17:L17"/>
    <mergeCell ref="F16:G16"/>
    <mergeCell ref="A15:K15"/>
    <mergeCell ref="A18:L18"/>
    <mergeCell ref="B16:C16"/>
    <mergeCell ref="J16:K16"/>
    <mergeCell ref="A14:D14"/>
    <mergeCell ref="E14:G14"/>
    <mergeCell ref="I14:L14"/>
    <mergeCell ref="A3:A4"/>
    <mergeCell ref="B3:B4"/>
    <mergeCell ref="C3:H3"/>
    <mergeCell ref="I3:J3"/>
    <mergeCell ref="B1:K1"/>
    <mergeCell ref="K3:K4"/>
    <mergeCell ref="L3:L4"/>
    <mergeCell ref="D2:E2"/>
    <mergeCell ref="J2:L2"/>
    <mergeCell ref="F2:G2"/>
    <mergeCell ref="A2:B2"/>
  </mergeCells>
  <printOptions horizontalCentered="1"/>
  <pageMargins left="0.118110236220472" right="0.118110236220472" top="0.35433070866141703" bottom="0.15748031496063" header="0.118110236220472" footer="0.118110236220472"/>
  <pageSetup paperSize="9" scale="54" orientation="landscape" r:id="rId1"/>
  <headerFooter>
    <oddFooter>&amp;C&amp;"B Nazanin,Regular"&amp;14 5</oddFooter>
  </headerFooter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F0"/>
  </sheetPr>
  <dimension ref="A1:L19"/>
  <sheetViews>
    <sheetView rightToLeft="1" view="pageBreakPreview" zoomScale="70" zoomScaleNormal="55" zoomScaleSheetLayoutView="70" zoomScalePageLayoutView="60" workbookViewId="0">
      <selection activeCell="G8" sqref="G8"/>
    </sheetView>
  </sheetViews>
  <sheetFormatPr defaultColWidth="20.140625" defaultRowHeight="21"/>
  <cols>
    <col min="1" max="1" width="20" style="105" customWidth="1"/>
    <col min="2" max="12" width="20.28515625" style="105" customWidth="1"/>
    <col min="13" max="16384" width="20.140625" style="105"/>
  </cols>
  <sheetData>
    <row r="1" spans="1:12" ht="53.25" customHeight="1">
      <c r="B1" s="299" t="s">
        <v>123</v>
      </c>
      <c r="C1" s="299"/>
      <c r="D1" s="299"/>
      <c r="E1" s="299"/>
      <c r="F1" s="299"/>
      <c r="G1" s="299"/>
      <c r="H1" s="299"/>
      <c r="I1" s="299"/>
      <c r="J1" s="299"/>
      <c r="K1" s="299"/>
      <c r="L1" s="78" t="s">
        <v>118</v>
      </c>
    </row>
    <row r="2" spans="1:12" ht="75" thickBot="1">
      <c r="A2" s="321" t="s">
        <v>180</v>
      </c>
      <c r="B2" s="321"/>
      <c r="C2" s="103" t="s">
        <v>30</v>
      </c>
      <c r="D2" s="319" t="s">
        <v>182</v>
      </c>
      <c r="E2" s="319"/>
      <c r="F2" s="312" t="s">
        <v>256</v>
      </c>
      <c r="G2" s="312"/>
      <c r="H2" s="36"/>
      <c r="I2" s="4" t="s">
        <v>0</v>
      </c>
      <c r="J2" s="320" t="s">
        <v>110</v>
      </c>
      <c r="K2" s="299"/>
      <c r="L2" s="320"/>
    </row>
    <row r="3" spans="1:12" ht="45" customHeight="1">
      <c r="A3" s="182" t="s">
        <v>107</v>
      </c>
      <c r="B3" s="309" t="s">
        <v>55</v>
      </c>
      <c r="C3" s="309" t="s">
        <v>126</v>
      </c>
      <c r="D3" s="309"/>
      <c r="E3" s="309"/>
      <c r="F3" s="309"/>
      <c r="G3" s="309"/>
      <c r="H3" s="309"/>
      <c r="I3" s="309" t="s">
        <v>56</v>
      </c>
      <c r="J3" s="309"/>
      <c r="K3" s="309" t="s">
        <v>31</v>
      </c>
      <c r="L3" s="297" t="s">
        <v>57</v>
      </c>
    </row>
    <row r="4" spans="1:12" ht="45" customHeight="1">
      <c r="A4" s="106"/>
      <c r="B4" s="310"/>
      <c r="C4" s="35"/>
      <c r="D4" s="35"/>
      <c r="E4" s="35"/>
      <c r="F4" s="35"/>
      <c r="G4" s="35"/>
      <c r="H4" s="35"/>
      <c r="I4" s="163" t="s">
        <v>1</v>
      </c>
      <c r="J4" s="163" t="s">
        <v>2</v>
      </c>
      <c r="K4" s="310"/>
      <c r="L4" s="298"/>
    </row>
    <row r="5" spans="1:12" ht="51.75" customHeight="1">
      <c r="A5" s="20">
        <v>1307006113</v>
      </c>
      <c r="B5" s="19">
        <v>11700000000</v>
      </c>
      <c r="C5" s="19"/>
      <c r="D5" s="19"/>
      <c r="E5" s="19"/>
      <c r="F5" s="19"/>
      <c r="G5" s="19"/>
      <c r="H5" s="19"/>
      <c r="I5" s="19"/>
      <c r="J5" s="19"/>
      <c r="K5" s="19"/>
      <c r="L5" s="22">
        <f>SUM(B5:K5)</f>
        <v>11700000000</v>
      </c>
    </row>
    <row r="6" spans="1:12" ht="51.75" customHeight="1">
      <c r="A6" s="20">
        <v>1307005006</v>
      </c>
      <c r="B6" s="119">
        <v>134800000000</v>
      </c>
      <c r="C6" s="19"/>
      <c r="D6" s="19"/>
      <c r="E6" s="19"/>
      <c r="F6" s="19"/>
      <c r="G6" s="19"/>
      <c r="H6" s="19"/>
      <c r="I6" s="19"/>
      <c r="J6" s="19"/>
      <c r="K6" s="19"/>
      <c r="L6" s="22">
        <f t="shared" ref="L6:L12" si="0">SUM(B6:K6)</f>
        <v>134800000000</v>
      </c>
    </row>
    <row r="7" spans="1:12" ht="51.75" customHeight="1">
      <c r="A7" s="20">
        <v>1307006114</v>
      </c>
      <c r="B7" s="19">
        <v>9920000000</v>
      </c>
      <c r="C7" s="19"/>
      <c r="D7" s="19"/>
      <c r="E7" s="19"/>
      <c r="F7" s="19"/>
      <c r="G7" s="19"/>
      <c r="H7" s="19"/>
      <c r="I7" s="19"/>
      <c r="J7" s="19"/>
      <c r="K7" s="19"/>
      <c r="L7" s="22">
        <f t="shared" si="0"/>
        <v>9920000000</v>
      </c>
    </row>
    <row r="8" spans="1:12" ht="51.75" customHeight="1">
      <c r="A8" s="20">
        <v>1307006115</v>
      </c>
      <c r="B8" s="19">
        <v>3500000000</v>
      </c>
      <c r="C8" s="19"/>
      <c r="D8" s="19"/>
      <c r="E8" s="19"/>
      <c r="F8" s="19"/>
      <c r="G8" s="19"/>
      <c r="H8" s="19"/>
      <c r="I8" s="19"/>
      <c r="J8" s="19"/>
      <c r="K8" s="19"/>
      <c r="L8" s="22">
        <f t="shared" si="0"/>
        <v>3500000000</v>
      </c>
    </row>
    <row r="9" spans="1:12" ht="51.75" customHeight="1">
      <c r="A9" s="20">
        <v>1307006003</v>
      </c>
      <c r="B9" s="19">
        <v>3000000000</v>
      </c>
      <c r="C9" s="19"/>
      <c r="D9" s="19"/>
      <c r="E9" s="19"/>
      <c r="F9" s="19"/>
      <c r="G9" s="19"/>
      <c r="H9" s="19"/>
      <c r="I9" s="19"/>
      <c r="J9" s="19"/>
      <c r="K9" s="19"/>
      <c r="L9" s="22">
        <f t="shared" si="0"/>
        <v>3000000000</v>
      </c>
    </row>
    <row r="10" spans="1:12" ht="51.75" customHeight="1">
      <c r="A10" s="20">
        <v>1307003122</v>
      </c>
      <c r="B10" s="19">
        <v>4000000000</v>
      </c>
      <c r="C10" s="19"/>
      <c r="D10" s="19"/>
      <c r="E10" s="19"/>
      <c r="F10" s="19"/>
      <c r="G10" s="19"/>
      <c r="H10" s="19"/>
      <c r="I10" s="19"/>
      <c r="J10" s="19"/>
      <c r="K10" s="19"/>
      <c r="L10" s="22">
        <f t="shared" si="0"/>
        <v>4000000000</v>
      </c>
    </row>
    <row r="11" spans="1:12" ht="51.75" customHeight="1">
      <c r="A11" s="20">
        <v>1307003028</v>
      </c>
      <c r="B11" s="19">
        <v>60000000000</v>
      </c>
      <c r="C11" s="19"/>
      <c r="D11" s="19"/>
      <c r="E11" s="19"/>
      <c r="F11" s="19"/>
      <c r="G11" s="19"/>
      <c r="H11" s="19"/>
      <c r="I11" s="19"/>
      <c r="J11" s="19"/>
      <c r="K11" s="19"/>
      <c r="L11" s="22">
        <f t="shared" si="0"/>
        <v>60000000000</v>
      </c>
    </row>
    <row r="12" spans="1:12" ht="51.75" customHeight="1">
      <c r="A12" s="20">
        <v>1307002080</v>
      </c>
      <c r="B12" s="19">
        <v>50000000000</v>
      </c>
      <c r="C12" s="19"/>
      <c r="D12" s="19"/>
      <c r="E12" s="19"/>
      <c r="F12" s="19"/>
      <c r="G12" s="19"/>
      <c r="H12" s="19"/>
      <c r="I12" s="19"/>
      <c r="J12" s="19"/>
      <c r="K12" s="19"/>
      <c r="L12" s="22">
        <f t="shared" si="0"/>
        <v>50000000000</v>
      </c>
    </row>
    <row r="13" spans="1:12" ht="51.75" customHeight="1" thickBot="1">
      <c r="A13" s="183" t="s">
        <v>10</v>
      </c>
      <c r="B13" s="120">
        <f>SUM(B5:B12)</f>
        <v>276920000000</v>
      </c>
      <c r="C13" s="120">
        <f t="shared" ref="C13:L13" si="1">SUM(C5:C12)</f>
        <v>0</v>
      </c>
      <c r="D13" s="120">
        <f t="shared" si="1"/>
        <v>0</v>
      </c>
      <c r="E13" s="120">
        <f t="shared" si="1"/>
        <v>0</v>
      </c>
      <c r="F13" s="120">
        <f t="shared" si="1"/>
        <v>0</v>
      </c>
      <c r="G13" s="120">
        <f t="shared" si="1"/>
        <v>0</v>
      </c>
      <c r="H13" s="120">
        <f t="shared" si="1"/>
        <v>0</v>
      </c>
      <c r="I13" s="120">
        <f t="shared" si="1"/>
        <v>0</v>
      </c>
      <c r="J13" s="120">
        <f t="shared" si="1"/>
        <v>0</v>
      </c>
      <c r="K13" s="120">
        <f t="shared" si="1"/>
        <v>0</v>
      </c>
      <c r="L13" s="184">
        <f t="shared" si="1"/>
        <v>276920000000</v>
      </c>
    </row>
    <row r="14" spans="1:12" ht="75" customHeight="1">
      <c r="A14" s="291" t="s">
        <v>163</v>
      </c>
      <c r="B14" s="291"/>
      <c r="C14" s="291"/>
      <c r="D14" s="291"/>
      <c r="E14" s="291" t="s">
        <v>158</v>
      </c>
      <c r="F14" s="291"/>
      <c r="G14" s="291"/>
      <c r="H14" s="39"/>
      <c r="I14" s="292" t="s">
        <v>159</v>
      </c>
      <c r="J14" s="292"/>
      <c r="K14" s="292"/>
      <c r="L14" s="292"/>
    </row>
    <row r="15" spans="1:12" ht="38.25" customHeight="1">
      <c r="A15" s="289" t="s">
        <v>104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104" t="s">
        <v>145</v>
      </c>
    </row>
    <row r="16" spans="1:12" ht="75" customHeight="1">
      <c r="A16" s="41"/>
      <c r="B16" s="295" t="s">
        <v>13</v>
      </c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42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45" customHeight="1">
      <c r="A18" s="324" t="s">
        <v>127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</row>
    <row r="19" spans="1:12" ht="37.5" customHeight="1">
      <c r="A19" s="289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102"/>
    </row>
  </sheetData>
  <mergeCells count="20">
    <mergeCell ref="A17:L17"/>
    <mergeCell ref="A18:L18"/>
    <mergeCell ref="A19:K19"/>
    <mergeCell ref="A14:D14"/>
    <mergeCell ref="E14:G14"/>
    <mergeCell ref="I14:L14"/>
    <mergeCell ref="A15:K15"/>
    <mergeCell ref="B16:C16"/>
    <mergeCell ref="F16:G16"/>
    <mergeCell ref="J16:K16"/>
    <mergeCell ref="B1:K1"/>
    <mergeCell ref="D2:E2"/>
    <mergeCell ref="F2:G2"/>
    <mergeCell ref="J2:L2"/>
    <mergeCell ref="B3:B4"/>
    <mergeCell ref="C3:H3"/>
    <mergeCell ref="I3:J3"/>
    <mergeCell ref="K3:K4"/>
    <mergeCell ref="L3:L4"/>
    <mergeCell ref="A2:B2"/>
  </mergeCells>
  <printOptions horizontalCentered="1"/>
  <pageMargins left="0.118110236220472" right="0.118110236220472" top="0.35433070866141703" bottom="0.15748031496063" header="0.118110236220472" footer="0.118110236220472"/>
  <pageSetup paperSize="9" scale="54" orientation="landscape" r:id="rId1"/>
  <headerFooter>
    <oddFooter>&amp;C&amp;"B Nazanin,Regular"&amp;14 5</oddFooter>
  </headerFooter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00B0F0"/>
  </sheetPr>
  <dimension ref="A1:Q19"/>
  <sheetViews>
    <sheetView rightToLeft="1" view="pageBreakPreview" zoomScale="70" zoomScaleNormal="55" zoomScaleSheetLayoutView="70" zoomScalePageLayoutView="60" workbookViewId="0">
      <selection activeCell="E4" sqref="E4"/>
    </sheetView>
  </sheetViews>
  <sheetFormatPr defaultColWidth="20.140625" defaultRowHeight="21"/>
  <cols>
    <col min="1" max="1" width="20" style="105" customWidth="1"/>
    <col min="2" max="2" width="22.5703125" style="105" bestFit="1" customWidth="1"/>
    <col min="3" max="11" width="20.28515625" style="105" customWidth="1"/>
    <col min="12" max="12" width="22.5703125" style="105" bestFit="1" customWidth="1"/>
    <col min="13" max="16384" width="20.140625" style="105"/>
  </cols>
  <sheetData>
    <row r="1" spans="1:17" ht="53.25" customHeight="1">
      <c r="B1" s="299" t="s">
        <v>123</v>
      </c>
      <c r="C1" s="299"/>
      <c r="D1" s="299"/>
      <c r="E1" s="299"/>
      <c r="F1" s="299"/>
      <c r="G1" s="299"/>
      <c r="H1" s="299"/>
      <c r="I1" s="299"/>
      <c r="J1" s="299"/>
      <c r="K1" s="299"/>
      <c r="L1" s="156" t="s">
        <v>118</v>
      </c>
    </row>
    <row r="2" spans="1:17" ht="75" thickBot="1">
      <c r="A2" s="302" t="s">
        <v>180</v>
      </c>
      <c r="B2" s="302"/>
      <c r="C2" s="110" t="s">
        <v>30</v>
      </c>
      <c r="D2" s="319" t="s">
        <v>182</v>
      </c>
      <c r="E2" s="319"/>
      <c r="F2" s="312" t="s">
        <v>256</v>
      </c>
      <c r="G2" s="312"/>
      <c r="H2" s="36"/>
      <c r="I2" s="4" t="s">
        <v>0</v>
      </c>
      <c r="J2" s="320" t="s">
        <v>110</v>
      </c>
      <c r="K2" s="299"/>
      <c r="L2" s="320"/>
    </row>
    <row r="3" spans="1:17" ht="45" customHeight="1">
      <c r="A3" s="322" t="s">
        <v>107</v>
      </c>
      <c r="B3" s="325" t="s">
        <v>55</v>
      </c>
      <c r="C3" s="318" t="s">
        <v>126</v>
      </c>
      <c r="D3" s="318"/>
      <c r="E3" s="318"/>
      <c r="F3" s="318"/>
      <c r="G3" s="318"/>
      <c r="H3" s="318"/>
      <c r="I3" s="318" t="s">
        <v>56</v>
      </c>
      <c r="J3" s="318"/>
      <c r="K3" s="309" t="s">
        <v>31</v>
      </c>
      <c r="L3" s="297" t="s">
        <v>57</v>
      </c>
    </row>
    <row r="4" spans="1:17" ht="45" customHeight="1">
      <c r="A4" s="323"/>
      <c r="B4" s="326"/>
      <c r="C4" s="166"/>
      <c r="D4" s="166"/>
      <c r="E4" s="166"/>
      <c r="F4" s="166"/>
      <c r="G4" s="166"/>
      <c r="H4" s="166"/>
      <c r="I4" s="169" t="s">
        <v>1</v>
      </c>
      <c r="J4" s="169" t="s">
        <v>2</v>
      </c>
      <c r="K4" s="310"/>
      <c r="L4" s="298"/>
    </row>
    <row r="5" spans="1:17" ht="51.75" customHeight="1">
      <c r="A5" s="20">
        <v>1307002065</v>
      </c>
      <c r="B5" s="19">
        <v>6499500000000</v>
      </c>
      <c r="C5" s="52"/>
      <c r="D5" s="52"/>
      <c r="E5" s="52"/>
      <c r="F5" s="52"/>
      <c r="G5" s="52"/>
      <c r="H5" s="52"/>
      <c r="I5" s="52"/>
      <c r="J5" s="52"/>
      <c r="K5" s="52"/>
      <c r="L5" s="22">
        <f>B5</f>
        <v>6499500000000</v>
      </c>
    </row>
    <row r="6" spans="1:17" ht="51.75" customHeight="1">
      <c r="A6" s="20">
        <v>1307003032</v>
      </c>
      <c r="B6" s="19">
        <v>1965000000000</v>
      </c>
      <c r="C6" s="52"/>
      <c r="D6" s="52"/>
      <c r="E6" s="52"/>
      <c r="F6" s="52"/>
      <c r="G6" s="52"/>
      <c r="H6" s="52"/>
      <c r="I6" s="52"/>
      <c r="J6" s="52"/>
      <c r="K6" s="52"/>
      <c r="L6" s="22">
        <f t="shared" ref="L6:L7" si="0">B6</f>
        <v>1965000000000</v>
      </c>
    </row>
    <row r="7" spans="1:17" ht="51.75" customHeight="1">
      <c r="A7" s="20">
        <v>1307002105</v>
      </c>
      <c r="B7" s="19">
        <v>1324650000000</v>
      </c>
      <c r="C7" s="52"/>
      <c r="D7" s="52"/>
      <c r="E7" s="52"/>
      <c r="F7" s="52"/>
      <c r="G7" s="52"/>
      <c r="H7" s="52"/>
      <c r="I7" s="52"/>
      <c r="J7" s="52"/>
      <c r="K7" s="52"/>
      <c r="L7" s="22">
        <f t="shared" si="0"/>
        <v>1324650000000</v>
      </c>
    </row>
    <row r="8" spans="1:17" ht="51.75" customHeight="1">
      <c r="A8" s="20">
        <v>1002032006</v>
      </c>
      <c r="B8" s="19">
        <v>1000000000000</v>
      </c>
      <c r="C8" s="52"/>
      <c r="D8" s="52"/>
      <c r="E8" s="52"/>
      <c r="F8" s="52"/>
      <c r="G8" s="52"/>
      <c r="H8" s="52"/>
      <c r="I8" s="52"/>
      <c r="J8" s="52"/>
      <c r="K8" s="52"/>
      <c r="L8" s="22">
        <f>SUM(B8:K8)</f>
        <v>1000000000000</v>
      </c>
      <c r="Q8" s="105">
        <v>472387000000</v>
      </c>
    </row>
    <row r="9" spans="1:17" ht="51.75" customHeight="1">
      <c r="A9" s="178"/>
      <c r="B9" s="179"/>
      <c r="C9" s="52"/>
      <c r="D9" s="52"/>
      <c r="E9" s="52"/>
      <c r="F9" s="52"/>
      <c r="G9" s="52"/>
      <c r="H9" s="52"/>
      <c r="I9" s="52"/>
      <c r="J9" s="52"/>
      <c r="K9" s="52"/>
      <c r="L9" s="22"/>
    </row>
    <row r="10" spans="1:17" ht="51.75" customHeight="1">
      <c r="A10" s="181" t="s">
        <v>10</v>
      </c>
      <c r="B10" s="19">
        <f>SUM(B5:B9)</f>
        <v>10789150000000</v>
      </c>
      <c r="C10" s="19">
        <f t="shared" ref="C10:L10" si="1">SUM(C5:C9)</f>
        <v>0</v>
      </c>
      <c r="D10" s="19">
        <f t="shared" si="1"/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22">
        <f t="shared" si="1"/>
        <v>10789150000000</v>
      </c>
    </row>
    <row r="11" spans="1:17" ht="51.75" customHeight="1">
      <c r="A11" s="180" t="s">
        <v>224</v>
      </c>
      <c r="B11" s="19">
        <v>10954070000000</v>
      </c>
      <c r="C11" s="19"/>
      <c r="D11" s="19"/>
      <c r="E11" s="19"/>
      <c r="F11" s="19"/>
      <c r="G11" s="19"/>
      <c r="H11" s="19"/>
      <c r="I11" s="19"/>
      <c r="J11" s="19"/>
      <c r="K11" s="19"/>
      <c r="L11" s="22">
        <f>SUM(B11:K11)</f>
        <v>10954070000000</v>
      </c>
    </row>
    <row r="12" spans="1:17" ht="51.75" customHeight="1">
      <c r="A12" s="21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2"/>
    </row>
    <row r="13" spans="1:17" ht="51.75" customHeight="1" thickBot="1">
      <c r="A13" s="121" t="s">
        <v>183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>
        <v>11565562000000</v>
      </c>
    </row>
    <row r="14" spans="1:17" ht="75" customHeight="1">
      <c r="A14" s="291" t="s">
        <v>163</v>
      </c>
      <c r="B14" s="291"/>
      <c r="C14" s="291"/>
      <c r="D14" s="291"/>
      <c r="E14" s="291" t="s">
        <v>158</v>
      </c>
      <c r="F14" s="291"/>
      <c r="G14" s="291"/>
      <c r="H14" s="39"/>
      <c r="I14" s="292" t="s">
        <v>159</v>
      </c>
      <c r="J14" s="292"/>
      <c r="K14" s="292"/>
      <c r="L14" s="292"/>
    </row>
    <row r="15" spans="1:17" ht="38.2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104" t="s">
        <v>145</v>
      </c>
    </row>
    <row r="16" spans="1:17" ht="75" customHeight="1">
      <c r="A16" s="41"/>
      <c r="B16" s="295" t="s">
        <v>13</v>
      </c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42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45" customHeight="1">
      <c r="A18" s="324" t="s">
        <v>127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</row>
    <row r="19" spans="1:12" ht="37.5" customHeight="1">
      <c r="A19" s="289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102"/>
    </row>
  </sheetData>
  <mergeCells count="21">
    <mergeCell ref="A17:L17"/>
    <mergeCell ref="A18:L18"/>
    <mergeCell ref="A19:K19"/>
    <mergeCell ref="A14:D14"/>
    <mergeCell ref="E14:G14"/>
    <mergeCell ref="I14:L14"/>
    <mergeCell ref="A15:K15"/>
    <mergeCell ref="B16:C16"/>
    <mergeCell ref="F16:G16"/>
    <mergeCell ref="J16:K16"/>
    <mergeCell ref="B1:K1"/>
    <mergeCell ref="D2:E2"/>
    <mergeCell ref="F2:G2"/>
    <mergeCell ref="J2:L2"/>
    <mergeCell ref="A3:A4"/>
    <mergeCell ref="B3:B4"/>
    <mergeCell ref="C3:H3"/>
    <mergeCell ref="I3:J3"/>
    <mergeCell ref="K3:K4"/>
    <mergeCell ref="L3:L4"/>
    <mergeCell ref="A2:B2"/>
  </mergeCells>
  <printOptions horizontalCentered="1"/>
  <pageMargins left="0.118110236220472" right="0.118110236220472" top="0.35433070866141703" bottom="0.15748031496063" header="0.118110236220472" footer="0.118110236220472"/>
  <pageSetup paperSize="9" scale="54" orientation="landscape" r:id="rId1"/>
  <headerFooter>
    <oddFooter>&amp;C&amp;"B Nazanin,Regular"&amp;14 5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H3" sqref="H3:L3"/>
    </sheetView>
  </sheetViews>
  <sheetFormatPr defaultColWidth="20.140625" defaultRowHeight="21"/>
  <cols>
    <col min="1" max="1" width="26.5703125" style="259" customWidth="1"/>
    <col min="2" max="12" width="20.140625" style="259" customWidth="1"/>
    <col min="13" max="16384" width="20.140625" style="259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254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93" t="s">
        <v>239</v>
      </c>
      <c r="I2" s="293"/>
      <c r="J2" s="293"/>
      <c r="K2" s="293"/>
      <c r="L2" s="293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5" t="s">
        <v>253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1" t="s">
        <v>63</v>
      </c>
      <c r="J4" s="311"/>
      <c r="K4" s="309" t="s">
        <v>31</v>
      </c>
      <c r="L4" s="297" t="s">
        <v>59</v>
      </c>
    </row>
    <row r="5" spans="1:12" ht="45" customHeight="1">
      <c r="A5" s="308"/>
      <c r="B5" s="310"/>
      <c r="C5" s="152"/>
      <c r="D5" s="152"/>
      <c r="E5" s="152"/>
      <c r="F5" s="152"/>
      <c r="G5" s="152"/>
      <c r="H5" s="152"/>
      <c r="I5" s="260" t="s">
        <v>1</v>
      </c>
      <c r="J5" s="260" t="s">
        <v>2</v>
      </c>
      <c r="K5" s="310"/>
      <c r="L5" s="298"/>
    </row>
    <row r="6" spans="1:12" ht="52.5" customHeight="1">
      <c r="A6" s="258" t="s">
        <v>14</v>
      </c>
      <c r="B6" s="19">
        <v>50000000000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SUM(B6:K6)</f>
        <v>50000000000</v>
      </c>
    </row>
    <row r="7" spans="1:12" ht="52.5" customHeight="1">
      <c r="A7" s="258" t="s">
        <v>15</v>
      </c>
      <c r="B7" s="19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52.5" customHeight="1">
      <c r="A8" s="258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52.5" customHeight="1">
      <c r="A9" s="258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52.5" customHeight="1">
      <c r="A10" s="258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52.5" customHeight="1">
      <c r="A11" s="258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52.5" customHeight="1">
      <c r="A12" s="258" t="s">
        <v>20</v>
      </c>
      <c r="B12" s="19"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>
        <f>SUM(B12:K12)</f>
        <v>0</v>
      </c>
    </row>
    <row r="13" spans="1:12" ht="52.5" customHeight="1" thickBot="1">
      <c r="A13" s="70" t="s">
        <v>10</v>
      </c>
      <c r="B13" s="19">
        <f>SUM(B6:B12)</f>
        <v>50000000000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f>SUM(L6:L12)</f>
        <v>50000000000</v>
      </c>
    </row>
    <row r="14" spans="1:12" ht="81.75" customHeight="1">
      <c r="A14" s="291" t="s">
        <v>168</v>
      </c>
      <c r="B14" s="291"/>
      <c r="C14" s="291"/>
      <c r="D14" s="291"/>
      <c r="E14" s="292" t="s">
        <v>158</v>
      </c>
      <c r="F14" s="292"/>
      <c r="G14" s="292"/>
      <c r="H14" s="292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57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56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7:L17"/>
    <mergeCell ref="A18:K18"/>
    <mergeCell ref="A19:L19"/>
    <mergeCell ref="A14:D14"/>
    <mergeCell ref="E14:H14"/>
    <mergeCell ref="I14:L14"/>
    <mergeCell ref="A15:K15"/>
    <mergeCell ref="A16:C16"/>
    <mergeCell ref="F16:G16"/>
    <mergeCell ref="J16:L16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2" tint="-0.89999084444715716"/>
  </sheetPr>
  <dimension ref="A1:R21"/>
  <sheetViews>
    <sheetView rightToLeft="1" view="pageBreakPreview" zoomScale="70" zoomScaleNormal="100" zoomScaleSheetLayoutView="70" zoomScalePageLayoutView="40" workbookViewId="0">
      <selection activeCell="M8" sqref="M8"/>
    </sheetView>
  </sheetViews>
  <sheetFormatPr defaultColWidth="20.140625" defaultRowHeight="21"/>
  <cols>
    <col min="1" max="1" width="8" style="111" bestFit="1" customWidth="1"/>
    <col min="2" max="2" width="40" style="111" customWidth="1"/>
    <col min="3" max="3" width="23" style="111" customWidth="1"/>
    <col min="4" max="4" width="21.85546875" style="111" customWidth="1"/>
    <col min="5" max="5" width="23.7109375" style="111" customWidth="1"/>
    <col min="6" max="6" width="24.42578125" style="111" customWidth="1"/>
    <col min="7" max="7" width="21.42578125" style="111" bestFit="1" customWidth="1"/>
    <col min="8" max="8" width="21.28515625" style="111" customWidth="1"/>
    <col min="9" max="9" width="21.42578125" style="111" bestFit="1" customWidth="1"/>
    <col min="10" max="10" width="28.5703125" style="111" bestFit="1" customWidth="1"/>
    <col min="11" max="11" width="16.28515625" style="111" customWidth="1"/>
    <col min="12" max="12" width="16" style="111" customWidth="1"/>
    <col min="13" max="13" width="11.7109375" style="111" customWidth="1"/>
    <col min="14" max="14" width="19.28515625" style="111" customWidth="1"/>
    <col min="15" max="15" width="23.42578125" style="111" customWidth="1"/>
    <col min="16" max="16" width="19.28515625" style="111" customWidth="1"/>
    <col min="17" max="17" width="20.85546875" style="111" customWidth="1"/>
    <col min="18" max="18" width="22.7109375" style="111" bestFit="1" customWidth="1"/>
    <col min="19" max="16384" width="20.140625" style="111"/>
  </cols>
  <sheetData>
    <row r="1" spans="1:18" ht="53.25" customHeight="1" thickBot="1">
      <c r="A1" s="329"/>
      <c r="B1" s="329"/>
      <c r="C1" s="320" t="s">
        <v>242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77" t="s">
        <v>118</v>
      </c>
    </row>
    <row r="2" spans="1:18" ht="44.25" customHeight="1" thickBot="1">
      <c r="A2" s="300" t="s">
        <v>43</v>
      </c>
      <c r="B2" s="300"/>
      <c r="C2" s="2"/>
      <c r="D2" s="110" t="s">
        <v>30</v>
      </c>
      <c r="E2" s="330" t="s">
        <v>182</v>
      </c>
      <c r="F2" s="331"/>
      <c r="G2" s="122" t="s">
        <v>92</v>
      </c>
      <c r="H2" s="111">
        <v>295000</v>
      </c>
      <c r="J2" s="114" t="s">
        <v>256</v>
      </c>
      <c r="K2" s="107"/>
      <c r="L2" s="6"/>
      <c r="M2" s="319"/>
      <c r="N2" s="319"/>
      <c r="O2" s="319"/>
      <c r="P2" s="2"/>
    </row>
    <row r="3" spans="1:18" ht="45.75" customHeight="1">
      <c r="A3" s="332" t="s">
        <v>107</v>
      </c>
      <c r="B3" s="333"/>
      <c r="C3" s="311" t="s">
        <v>74</v>
      </c>
      <c r="D3" s="311" t="s">
        <v>33</v>
      </c>
      <c r="E3" s="318" t="s">
        <v>54</v>
      </c>
      <c r="F3" s="311" t="s">
        <v>32</v>
      </c>
      <c r="G3" s="338" t="s">
        <v>65</v>
      </c>
      <c r="H3" s="339"/>
      <c r="I3" s="339"/>
      <c r="J3" s="339"/>
      <c r="K3" s="340"/>
      <c r="L3" s="317" t="s">
        <v>35</v>
      </c>
      <c r="M3" s="318" t="s">
        <v>6</v>
      </c>
      <c r="N3" s="342" t="s">
        <v>45</v>
      </c>
      <c r="O3" s="343"/>
      <c r="P3" s="344" t="s">
        <v>98</v>
      </c>
      <c r="Q3" s="327" t="s">
        <v>108</v>
      </c>
    </row>
    <row r="4" spans="1:18" ht="45.75" customHeight="1">
      <c r="A4" s="334"/>
      <c r="B4" s="335"/>
      <c r="C4" s="336"/>
      <c r="D4" s="336"/>
      <c r="E4" s="337"/>
      <c r="F4" s="336"/>
      <c r="G4" s="113" t="s">
        <v>84</v>
      </c>
      <c r="H4" s="113" t="s">
        <v>72</v>
      </c>
      <c r="I4" s="113" t="s">
        <v>83</v>
      </c>
      <c r="J4" s="113" t="s">
        <v>5</v>
      </c>
      <c r="K4" s="113" t="s">
        <v>8</v>
      </c>
      <c r="L4" s="341"/>
      <c r="M4" s="337"/>
      <c r="N4" s="113" t="s">
        <v>205</v>
      </c>
      <c r="O4" s="113" t="s">
        <v>46</v>
      </c>
      <c r="P4" s="345"/>
      <c r="Q4" s="328"/>
      <c r="R4" s="111" t="s">
        <v>250</v>
      </c>
    </row>
    <row r="5" spans="1:18" ht="53.25" customHeight="1">
      <c r="A5" s="346" t="s">
        <v>215</v>
      </c>
      <c r="B5" s="347"/>
      <c r="C5" s="52">
        <v>427243000000</v>
      </c>
      <c r="D5" s="52">
        <v>341033000000</v>
      </c>
      <c r="E5" s="52">
        <v>341033000000</v>
      </c>
      <c r="F5" s="52">
        <v>221988552545</v>
      </c>
      <c r="G5" s="52"/>
      <c r="H5" s="52">
        <v>46456000000</v>
      </c>
      <c r="I5" s="52"/>
      <c r="J5" s="52">
        <v>0</v>
      </c>
      <c r="K5" s="52"/>
      <c r="L5" s="52"/>
      <c r="M5" s="52"/>
      <c r="N5" s="52"/>
      <c r="O5" s="52">
        <v>46533447455</v>
      </c>
      <c r="P5" s="52"/>
      <c r="Q5" s="52">
        <v>26055000000</v>
      </c>
      <c r="R5" s="255">
        <f>SUM(O5:Q5)</f>
        <v>72588447455</v>
      </c>
    </row>
    <row r="6" spans="1:18" ht="53.25" customHeight="1">
      <c r="A6" s="346" t="s">
        <v>216</v>
      </c>
      <c r="B6" s="347"/>
      <c r="C6" s="52">
        <v>169249000000</v>
      </c>
      <c r="D6" s="52">
        <v>112135000000</v>
      </c>
      <c r="E6" s="52">
        <v>112135000000</v>
      </c>
      <c r="F6" s="52">
        <v>22034964343</v>
      </c>
      <c r="G6" s="52"/>
      <c r="H6" s="52"/>
      <c r="I6" s="52"/>
      <c r="J6" s="52"/>
      <c r="K6" s="52"/>
      <c r="L6" s="52"/>
      <c r="M6" s="52"/>
      <c r="N6" s="52"/>
      <c r="O6" s="52">
        <v>41350035657</v>
      </c>
      <c r="P6" s="52"/>
      <c r="Q6" s="52">
        <v>48750000000</v>
      </c>
      <c r="R6" s="255">
        <f t="shared" ref="R6" si="0">SUM(O6:Q6)</f>
        <v>90100035657</v>
      </c>
    </row>
    <row r="7" spans="1:18" ht="53.25" customHeight="1">
      <c r="A7" s="346" t="s">
        <v>217</v>
      </c>
      <c r="B7" s="347"/>
      <c r="C7" s="52">
        <v>10000000000</v>
      </c>
      <c r="D7" s="52">
        <v>10000000000</v>
      </c>
      <c r="E7" s="52">
        <v>10000000000</v>
      </c>
      <c r="F7" s="52">
        <v>0</v>
      </c>
      <c r="G7" s="52"/>
      <c r="H7" s="52"/>
      <c r="I7" s="52"/>
      <c r="J7" s="52"/>
      <c r="K7" s="52"/>
      <c r="L7" s="52"/>
      <c r="M7" s="52"/>
      <c r="N7" s="52"/>
      <c r="O7" s="52">
        <v>9268000000</v>
      </c>
      <c r="P7" s="52"/>
      <c r="Q7" s="52">
        <v>732000000</v>
      </c>
      <c r="R7" s="255">
        <f>SUM(O7:Q7)</f>
        <v>10000000000</v>
      </c>
    </row>
    <row r="8" spans="1:18" ht="53.25" customHeight="1">
      <c r="A8" s="346" t="s">
        <v>262</v>
      </c>
      <c r="B8" s="347"/>
      <c r="C8" s="52">
        <v>5000000000</v>
      </c>
      <c r="D8" s="52">
        <v>5000000000</v>
      </c>
      <c r="E8" s="52">
        <v>5000000000</v>
      </c>
      <c r="F8" s="52"/>
      <c r="G8" s="52"/>
      <c r="H8" s="52"/>
      <c r="I8" s="52"/>
      <c r="J8" s="52"/>
      <c r="K8" s="52"/>
      <c r="L8" s="52"/>
      <c r="M8" s="52"/>
      <c r="N8" s="52"/>
      <c r="O8" s="52">
        <v>5000000000</v>
      </c>
      <c r="P8" s="52"/>
      <c r="Q8" s="52"/>
    </row>
    <row r="9" spans="1:18" ht="53.25" customHeight="1">
      <c r="A9" s="348"/>
      <c r="B9" s="349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8" ht="53.25" customHeight="1">
      <c r="A10" s="348"/>
      <c r="B10" s="349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8" ht="53.25" customHeight="1">
      <c r="A11" s="348"/>
      <c r="B11" s="349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8" ht="53.25" customHeight="1">
      <c r="A12" s="350"/>
      <c r="B12" s="3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8" ht="53.25" customHeight="1">
      <c r="A13" s="352"/>
      <c r="B13" s="35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8" ht="53.25" customHeight="1">
      <c r="A14" s="323" t="s">
        <v>10</v>
      </c>
      <c r="B14" s="341"/>
      <c r="C14" s="52">
        <f>SUM(C5:C13)</f>
        <v>611492000000</v>
      </c>
      <c r="D14" s="52">
        <f>SUM(D5:D13)</f>
        <v>468168000000</v>
      </c>
      <c r="E14" s="95">
        <f t="shared" ref="E14:Q14" si="1">SUM(E5:E13)</f>
        <v>468168000000</v>
      </c>
      <c r="F14" s="95">
        <f t="shared" si="1"/>
        <v>244023516888</v>
      </c>
      <c r="G14" s="95">
        <f t="shared" si="1"/>
        <v>0</v>
      </c>
      <c r="H14" s="95">
        <f t="shared" si="1"/>
        <v>46456000000</v>
      </c>
      <c r="I14" s="95">
        <f t="shared" si="1"/>
        <v>0</v>
      </c>
      <c r="J14" s="95">
        <f t="shared" si="1"/>
        <v>0</v>
      </c>
      <c r="K14" s="95">
        <f t="shared" si="1"/>
        <v>0</v>
      </c>
      <c r="L14" s="95">
        <f t="shared" si="1"/>
        <v>0</v>
      </c>
      <c r="M14" s="95">
        <f t="shared" si="1"/>
        <v>0</v>
      </c>
      <c r="N14" s="95">
        <f t="shared" si="1"/>
        <v>0</v>
      </c>
      <c r="O14" s="95">
        <f t="shared" si="1"/>
        <v>102151483112</v>
      </c>
      <c r="P14" s="95">
        <f t="shared" si="1"/>
        <v>0</v>
      </c>
      <c r="Q14" s="95">
        <f t="shared" si="1"/>
        <v>75537000000</v>
      </c>
    </row>
    <row r="15" spans="1:18" ht="75.75" customHeight="1" thickBot="1">
      <c r="A15" s="354" t="s">
        <v>94</v>
      </c>
      <c r="B15" s="355"/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6"/>
    </row>
    <row r="16" spans="1:18" ht="74.25" customHeight="1">
      <c r="A16" s="292" t="s">
        <v>163</v>
      </c>
      <c r="B16" s="292"/>
      <c r="C16" s="292"/>
      <c r="D16" s="292"/>
      <c r="E16" s="292"/>
      <c r="F16" s="292"/>
      <c r="G16" s="292" t="s">
        <v>158</v>
      </c>
      <c r="H16" s="292"/>
      <c r="I16" s="292"/>
      <c r="J16" s="292"/>
      <c r="K16" s="292"/>
      <c r="L16" s="292" t="s">
        <v>159</v>
      </c>
      <c r="M16" s="292"/>
      <c r="N16" s="292"/>
      <c r="O16" s="292"/>
      <c r="P16" s="292"/>
      <c r="Q16" s="292"/>
    </row>
    <row r="17" spans="1:17" ht="74.25">
      <c r="A17" s="357" t="s">
        <v>104</v>
      </c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112"/>
      <c r="Q17" s="108" t="s">
        <v>142</v>
      </c>
    </row>
    <row r="18" spans="1:17" ht="63.75" customHeight="1">
      <c r="A18" s="294" t="s">
        <v>13</v>
      </c>
      <c r="B18" s="295"/>
      <c r="C18" s="295"/>
      <c r="D18" s="295"/>
      <c r="E18" s="38"/>
      <c r="F18" s="43"/>
      <c r="G18" s="295" t="s">
        <v>29</v>
      </c>
      <c r="H18" s="295"/>
      <c r="I18" s="295"/>
      <c r="J18" s="295"/>
      <c r="K18" s="38"/>
      <c r="L18" s="38"/>
      <c r="M18" s="295" t="s">
        <v>12</v>
      </c>
      <c r="N18" s="295"/>
      <c r="O18" s="109"/>
      <c r="P18" s="109"/>
      <c r="Q18" s="42"/>
    </row>
    <row r="19" spans="1:17" ht="97.5" customHeight="1">
      <c r="A19" s="286" t="s">
        <v>3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8"/>
    </row>
    <row r="20" spans="1:17" ht="37.5" customHeight="1">
      <c r="A20" s="289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</row>
    <row r="21" spans="1:17" ht="56.25" customHeight="1">
      <c r="A21" s="289" t="s">
        <v>105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</row>
  </sheetData>
  <mergeCells count="37">
    <mergeCell ref="A21:Q21"/>
    <mergeCell ref="A17:O17"/>
    <mergeCell ref="A18:D18"/>
    <mergeCell ref="G18:J18"/>
    <mergeCell ref="M18:N18"/>
    <mergeCell ref="A19:Q19"/>
    <mergeCell ref="A20:Q20"/>
    <mergeCell ref="A10:B10"/>
    <mergeCell ref="A16:F16"/>
    <mergeCell ref="G16:K16"/>
    <mergeCell ref="L16:Q16"/>
    <mergeCell ref="A11:B11"/>
    <mergeCell ref="A12:B12"/>
    <mergeCell ref="A13:B13"/>
    <mergeCell ref="A14:B14"/>
    <mergeCell ref="A15:Q15"/>
    <mergeCell ref="A5:B5"/>
    <mergeCell ref="A6:B6"/>
    <mergeCell ref="A7:B7"/>
    <mergeCell ref="A8:B8"/>
    <mergeCell ref="A9:B9"/>
    <mergeCell ref="Q3:Q4"/>
    <mergeCell ref="A1:B1"/>
    <mergeCell ref="C1:P1"/>
    <mergeCell ref="A2:B2"/>
    <mergeCell ref="E2:F2"/>
    <mergeCell ref="M2:O2"/>
    <mergeCell ref="A3:B4"/>
    <mergeCell ref="C3:C4"/>
    <mergeCell ref="D3:D4"/>
    <mergeCell ref="E3:E4"/>
    <mergeCell ref="F3:F4"/>
    <mergeCell ref="G3:K3"/>
    <mergeCell ref="L3:L4"/>
    <mergeCell ref="M3:M4"/>
    <mergeCell ref="N3:O3"/>
    <mergeCell ref="P3:P4"/>
  </mergeCells>
  <printOptions horizontalCentered="1"/>
  <pageMargins left="0.31496062992126" right="0.31496062992126" top="0.55118110236220497" bottom="0.35433070866141703" header="0.31496062992126" footer="0.31496062992126"/>
  <pageSetup paperSize="9" scale="35" orientation="landscape" r:id="rId1"/>
  <headerFooter>
    <oddFooter>&amp;C&amp;"B Nazanin,Regular"&amp;14 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1" tint="4.9989318521683403E-2"/>
  </sheetPr>
  <dimension ref="A1:R21"/>
  <sheetViews>
    <sheetView rightToLeft="1" view="pageBreakPreview" topLeftCell="B1" zoomScale="60" zoomScaleNormal="100" zoomScalePageLayoutView="40" workbookViewId="0">
      <selection activeCell="G10" sqref="F10:G10"/>
    </sheetView>
  </sheetViews>
  <sheetFormatPr defaultColWidth="20.140625" defaultRowHeight="21"/>
  <cols>
    <col min="1" max="1" width="8" style="1" bestFit="1" customWidth="1"/>
    <col min="2" max="2" width="50.140625" style="1" customWidth="1"/>
    <col min="3" max="4" width="28.140625" style="1" bestFit="1" customWidth="1"/>
    <col min="5" max="5" width="26.7109375" style="1" customWidth="1"/>
    <col min="6" max="6" width="27" style="1" customWidth="1"/>
    <col min="7" max="7" width="26.42578125" style="1" customWidth="1"/>
    <col min="8" max="8" width="22.140625" style="1" customWidth="1"/>
    <col min="9" max="9" width="23.5703125" style="1" customWidth="1"/>
    <col min="10" max="10" width="12.140625" style="1" customWidth="1"/>
    <col min="11" max="11" width="19.5703125" style="1" customWidth="1"/>
    <col min="12" max="12" width="4.28515625" style="1" customWidth="1"/>
    <col min="13" max="13" width="4" style="1" customWidth="1"/>
    <col min="14" max="14" width="22.28515625" style="1" customWidth="1"/>
    <col min="15" max="15" width="25.28515625" style="1" customWidth="1"/>
    <col min="16" max="16" width="8" style="1" customWidth="1"/>
    <col min="17" max="17" width="23.28515625" style="1" customWidth="1"/>
    <col min="18" max="18" width="22.5703125" style="1" bestFit="1" customWidth="1"/>
    <col min="19" max="16384" width="20.140625" style="1"/>
  </cols>
  <sheetData>
    <row r="1" spans="1:18" ht="50.25" customHeight="1">
      <c r="A1" s="329"/>
      <c r="B1" s="329"/>
      <c r="C1" s="320" t="s">
        <v>241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127" t="s">
        <v>118</v>
      </c>
    </row>
    <row r="2" spans="1:18" ht="66" customHeight="1" thickBot="1">
      <c r="A2" s="357" t="s">
        <v>43</v>
      </c>
      <c r="B2" s="357"/>
      <c r="C2" s="162">
        <v>295000</v>
      </c>
      <c r="D2" s="357" t="s">
        <v>30</v>
      </c>
      <c r="E2" s="357"/>
      <c r="F2" s="384" t="s">
        <v>182</v>
      </c>
      <c r="G2" s="384"/>
      <c r="H2" s="384"/>
      <c r="I2" s="40"/>
      <c r="J2" s="62" t="s">
        <v>93</v>
      </c>
      <c r="K2" s="72">
        <v>1402</v>
      </c>
      <c r="L2" s="36"/>
      <c r="M2" s="304" t="s">
        <v>240</v>
      </c>
      <c r="N2" s="304"/>
      <c r="O2" s="304"/>
      <c r="P2" s="36"/>
      <c r="Q2" s="79"/>
    </row>
    <row r="3" spans="1:18" ht="45" customHeight="1">
      <c r="A3" s="374" t="s">
        <v>34</v>
      </c>
      <c r="B3" s="375"/>
      <c r="C3" s="365" t="s">
        <v>59</v>
      </c>
      <c r="D3" s="365" t="s">
        <v>33</v>
      </c>
      <c r="E3" s="378" t="s">
        <v>44</v>
      </c>
      <c r="F3" s="365" t="s">
        <v>32</v>
      </c>
      <c r="G3" s="367" t="s">
        <v>36</v>
      </c>
      <c r="H3" s="368"/>
      <c r="I3" s="368"/>
      <c r="J3" s="368"/>
      <c r="K3" s="369"/>
      <c r="L3" s="380" t="s">
        <v>35</v>
      </c>
      <c r="M3" s="380" t="s">
        <v>6</v>
      </c>
      <c r="N3" s="309" t="s">
        <v>64</v>
      </c>
      <c r="O3" s="309"/>
      <c r="P3" s="382" t="s">
        <v>98</v>
      </c>
      <c r="Q3" s="370" t="s">
        <v>108</v>
      </c>
    </row>
    <row r="4" spans="1:18" ht="45.75" customHeight="1">
      <c r="A4" s="376"/>
      <c r="B4" s="377"/>
      <c r="C4" s="366"/>
      <c r="D4" s="366"/>
      <c r="E4" s="379"/>
      <c r="F4" s="366"/>
      <c r="G4" s="64" t="s">
        <v>84</v>
      </c>
      <c r="H4" s="64" t="s">
        <v>7</v>
      </c>
      <c r="I4" s="124" t="s">
        <v>83</v>
      </c>
      <c r="J4" s="126" t="s">
        <v>5</v>
      </c>
      <c r="K4" s="64" t="s">
        <v>8</v>
      </c>
      <c r="L4" s="381"/>
      <c r="M4" s="381"/>
      <c r="N4" s="123" t="s">
        <v>205</v>
      </c>
      <c r="O4" s="64" t="s">
        <v>47</v>
      </c>
      <c r="P4" s="383"/>
      <c r="Q4" s="371"/>
    </row>
    <row r="5" spans="1:18" ht="0.75" customHeight="1">
      <c r="A5" s="372"/>
      <c r="B5" s="373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</row>
    <row r="6" spans="1:18" ht="64.5" customHeight="1">
      <c r="A6" s="50" t="s">
        <v>9</v>
      </c>
      <c r="B6" s="143" t="s">
        <v>211</v>
      </c>
      <c r="C6" s="159">
        <v>11700000000</v>
      </c>
      <c r="D6" s="159">
        <v>11700000000</v>
      </c>
      <c r="E6" s="159">
        <v>11700000000</v>
      </c>
      <c r="F6" s="159">
        <v>7656573463</v>
      </c>
      <c r="G6" s="159"/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  <c r="O6" s="159">
        <v>4043426537</v>
      </c>
      <c r="P6" s="159">
        <v>0</v>
      </c>
      <c r="Q6" s="159">
        <v>0</v>
      </c>
      <c r="R6" s="255">
        <f>SUM(O6:Q6)</f>
        <v>4043426537</v>
      </c>
    </row>
    <row r="7" spans="1:18" ht="57.75" customHeight="1">
      <c r="A7" s="50" t="s">
        <v>9</v>
      </c>
      <c r="B7" s="143" t="s">
        <v>210</v>
      </c>
      <c r="C7" s="159">
        <v>134800000000</v>
      </c>
      <c r="D7" s="159">
        <v>134800000000</v>
      </c>
      <c r="E7" s="159">
        <v>134800000000</v>
      </c>
      <c r="F7" s="159">
        <v>126704061121</v>
      </c>
      <c r="G7" s="159">
        <v>0</v>
      </c>
      <c r="H7" s="159">
        <v>4057938879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  <c r="O7" s="159"/>
      <c r="P7" s="159"/>
      <c r="Q7" s="159">
        <v>4038000000</v>
      </c>
      <c r="R7" s="255">
        <f t="shared" ref="R7:R15" si="0">SUM(O7:Q7)</f>
        <v>4038000000</v>
      </c>
    </row>
    <row r="8" spans="1:18" ht="51.75" customHeight="1">
      <c r="A8" s="50" t="s">
        <v>9</v>
      </c>
      <c r="B8" s="144" t="s">
        <v>209</v>
      </c>
      <c r="C8" s="159">
        <v>9920000000</v>
      </c>
      <c r="D8" s="159">
        <v>9920000000</v>
      </c>
      <c r="E8" s="159">
        <v>9920000000</v>
      </c>
      <c r="F8" s="159">
        <v>9920000000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255">
        <f t="shared" si="0"/>
        <v>0</v>
      </c>
    </row>
    <row r="9" spans="1:18" ht="51.75" customHeight="1">
      <c r="A9" s="50" t="s">
        <v>9</v>
      </c>
      <c r="B9" s="143" t="s">
        <v>208</v>
      </c>
      <c r="C9" s="159">
        <v>3500000000</v>
      </c>
      <c r="D9" s="159">
        <v>3500000000</v>
      </c>
      <c r="E9" s="159">
        <v>3500000000</v>
      </c>
      <c r="F9" s="159">
        <v>1150000000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>
        <v>2350000000</v>
      </c>
      <c r="R9" s="255">
        <f t="shared" si="0"/>
        <v>2350000000</v>
      </c>
    </row>
    <row r="10" spans="1:18" ht="51.75" customHeight="1">
      <c r="A10" s="50" t="s">
        <v>9</v>
      </c>
      <c r="B10" s="143" t="s">
        <v>207</v>
      </c>
      <c r="C10" s="159">
        <v>3000000000</v>
      </c>
      <c r="D10" s="159">
        <v>3000000000</v>
      </c>
      <c r="E10" s="159">
        <v>3000000000</v>
      </c>
      <c r="F10" s="159">
        <v>1352375000</v>
      </c>
      <c r="G10" s="159">
        <v>1103625000</v>
      </c>
      <c r="H10" s="159"/>
      <c r="I10" s="159"/>
      <c r="J10" s="159"/>
      <c r="K10" s="159"/>
      <c r="L10" s="159"/>
      <c r="M10" s="159"/>
      <c r="N10" s="159"/>
      <c r="O10" s="159"/>
      <c r="P10" s="159"/>
      <c r="Q10" s="159">
        <v>544000000</v>
      </c>
      <c r="R10" s="255">
        <f t="shared" si="0"/>
        <v>544000000</v>
      </c>
    </row>
    <row r="11" spans="1:18" ht="51.75" customHeight="1">
      <c r="A11" s="50" t="s">
        <v>9</v>
      </c>
      <c r="B11" s="143" t="s">
        <v>206</v>
      </c>
      <c r="C11" s="159">
        <v>4000000000</v>
      </c>
      <c r="D11" s="159">
        <v>4000000000</v>
      </c>
      <c r="E11" s="159">
        <v>4000000000</v>
      </c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>
        <v>4000000000</v>
      </c>
      <c r="R11" s="255">
        <f t="shared" si="0"/>
        <v>4000000000</v>
      </c>
    </row>
    <row r="12" spans="1:18" ht="51.75" customHeight="1">
      <c r="A12" s="50" t="s">
        <v>9</v>
      </c>
      <c r="B12" s="143" t="s">
        <v>259</v>
      </c>
      <c r="C12" s="159">
        <v>50000000000</v>
      </c>
      <c r="D12" s="159">
        <v>50000000000</v>
      </c>
      <c r="E12" s="159">
        <v>50000000000</v>
      </c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>
        <v>50000000000</v>
      </c>
      <c r="R12" s="255">
        <f t="shared" si="0"/>
        <v>50000000000</v>
      </c>
    </row>
    <row r="13" spans="1:18" ht="66.75" customHeight="1">
      <c r="A13" s="50" t="s">
        <v>9</v>
      </c>
      <c r="B13" s="143" t="s">
        <v>260</v>
      </c>
      <c r="C13" s="159">
        <v>1000000000000</v>
      </c>
      <c r="D13" s="159">
        <v>1000000000000</v>
      </c>
      <c r="E13" s="159">
        <v>1000000000000</v>
      </c>
      <c r="F13" s="159">
        <v>605746056716</v>
      </c>
      <c r="G13" s="159"/>
      <c r="H13" s="159"/>
      <c r="I13" s="159"/>
      <c r="J13" s="159"/>
      <c r="K13" s="159"/>
      <c r="L13" s="159"/>
      <c r="M13" s="159"/>
      <c r="N13" s="159"/>
      <c r="O13" s="159">
        <v>394253943284</v>
      </c>
      <c r="P13" s="159"/>
      <c r="Q13" s="159"/>
      <c r="R13" s="255">
        <f t="shared" si="0"/>
        <v>394253943284</v>
      </c>
    </row>
    <row r="14" spans="1:18" ht="51.75" customHeight="1">
      <c r="A14" s="360" t="s">
        <v>227</v>
      </c>
      <c r="B14" s="361"/>
      <c r="C14" s="159">
        <f>SUM(C5:C13)</f>
        <v>1216920000000</v>
      </c>
      <c r="D14" s="159">
        <f t="shared" ref="D14:Q14" si="1">SUM(D5:D13)</f>
        <v>1216920000000</v>
      </c>
      <c r="E14" s="159">
        <f t="shared" si="1"/>
        <v>1216920000000</v>
      </c>
      <c r="F14" s="159">
        <f t="shared" si="1"/>
        <v>752529066300</v>
      </c>
      <c r="G14" s="159">
        <f t="shared" si="1"/>
        <v>1103625000</v>
      </c>
      <c r="H14" s="159">
        <f t="shared" si="1"/>
        <v>4057938879</v>
      </c>
      <c r="I14" s="159">
        <f t="shared" si="1"/>
        <v>0</v>
      </c>
      <c r="J14" s="159">
        <f t="shared" si="1"/>
        <v>0</v>
      </c>
      <c r="K14" s="159">
        <f t="shared" si="1"/>
        <v>0</v>
      </c>
      <c r="L14" s="159">
        <f t="shared" si="1"/>
        <v>0</v>
      </c>
      <c r="M14" s="159">
        <f t="shared" si="1"/>
        <v>0</v>
      </c>
      <c r="N14" s="159">
        <f t="shared" si="1"/>
        <v>0</v>
      </c>
      <c r="O14" s="159">
        <f t="shared" si="1"/>
        <v>398297369821</v>
      </c>
      <c r="P14" s="159">
        <f t="shared" si="1"/>
        <v>0</v>
      </c>
      <c r="Q14" s="159">
        <f t="shared" si="1"/>
        <v>60932000000</v>
      </c>
      <c r="R14" s="255">
        <f t="shared" si="0"/>
        <v>459229369821</v>
      </c>
    </row>
    <row r="15" spans="1:18" ht="51.75" customHeight="1">
      <c r="A15" s="360" t="s">
        <v>228</v>
      </c>
      <c r="B15" s="361"/>
      <c r="C15" s="159">
        <f>C14+C5</f>
        <v>1216920000000</v>
      </c>
      <c r="D15" s="159">
        <f t="shared" ref="D15:Q15" si="2">D14+D5</f>
        <v>1216920000000</v>
      </c>
      <c r="E15" s="160">
        <f t="shared" si="2"/>
        <v>1216920000000</v>
      </c>
      <c r="F15" s="160">
        <f t="shared" si="2"/>
        <v>752529066300</v>
      </c>
      <c r="G15" s="160">
        <f t="shared" si="2"/>
        <v>1103625000</v>
      </c>
      <c r="H15" s="160">
        <f t="shared" si="2"/>
        <v>4057938879</v>
      </c>
      <c r="I15" s="160">
        <f t="shared" si="2"/>
        <v>0</v>
      </c>
      <c r="J15" s="160">
        <f t="shared" si="2"/>
        <v>0</v>
      </c>
      <c r="K15" s="160">
        <f t="shared" si="2"/>
        <v>0</v>
      </c>
      <c r="L15" s="160">
        <f t="shared" si="2"/>
        <v>0</v>
      </c>
      <c r="M15" s="160">
        <f t="shared" si="2"/>
        <v>0</v>
      </c>
      <c r="N15" s="160">
        <f t="shared" si="2"/>
        <v>0</v>
      </c>
      <c r="O15" s="160">
        <f t="shared" si="2"/>
        <v>398297369821</v>
      </c>
      <c r="P15" s="160">
        <f t="shared" si="2"/>
        <v>0</v>
      </c>
      <c r="Q15" s="160">
        <f t="shared" si="2"/>
        <v>60932000000</v>
      </c>
      <c r="R15" s="255">
        <f t="shared" si="0"/>
        <v>459229369821</v>
      </c>
    </row>
    <row r="16" spans="1:18" ht="74.25" customHeight="1" thickBot="1">
      <c r="A16" s="362" t="s">
        <v>94</v>
      </c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4"/>
    </row>
    <row r="17" spans="1:17" ht="66.75" customHeight="1">
      <c r="A17" s="292" t="s">
        <v>163</v>
      </c>
      <c r="B17" s="292"/>
      <c r="C17" s="292"/>
      <c r="D17" s="292"/>
      <c r="E17" s="292"/>
      <c r="F17" s="292"/>
      <c r="G17" s="292" t="s">
        <v>166</v>
      </c>
      <c r="H17" s="292"/>
      <c r="I17" s="292"/>
      <c r="J17" s="292"/>
      <c r="K17" s="39"/>
      <c r="L17" s="36"/>
      <c r="M17" s="292" t="s">
        <v>159</v>
      </c>
      <c r="N17" s="292"/>
      <c r="O17" s="292"/>
      <c r="P17" s="292"/>
      <c r="Q17" s="292"/>
    </row>
    <row r="18" spans="1:17" ht="74.25">
      <c r="A18" s="357" t="s">
        <v>104</v>
      </c>
      <c r="B18" s="357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40"/>
      <c r="N18" s="36"/>
      <c r="O18" s="36"/>
      <c r="P18" s="36"/>
      <c r="Q18" s="88" t="s">
        <v>143</v>
      </c>
    </row>
    <row r="19" spans="1:17" ht="63.75" customHeight="1">
      <c r="A19" s="294"/>
      <c r="B19" s="295"/>
      <c r="C19" s="295" t="s">
        <v>13</v>
      </c>
      <c r="D19" s="295"/>
      <c r="E19" s="295"/>
      <c r="F19" s="295"/>
      <c r="G19" s="43"/>
      <c r="H19" s="295" t="s">
        <v>29</v>
      </c>
      <c r="I19" s="295"/>
      <c r="J19" s="295"/>
      <c r="K19" s="38"/>
      <c r="L19" s="295" t="s">
        <v>12</v>
      </c>
      <c r="M19" s="295"/>
      <c r="N19" s="295"/>
      <c r="O19" s="295"/>
      <c r="P19" s="60"/>
      <c r="Q19" s="42"/>
    </row>
    <row r="20" spans="1:17" ht="82.5" customHeight="1">
      <c r="A20" s="358" t="s">
        <v>37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359"/>
    </row>
    <row r="21" spans="1:17" ht="64.5" customHeight="1"/>
  </sheetData>
  <mergeCells count="30">
    <mergeCell ref="C1:P1"/>
    <mergeCell ref="A1:B1"/>
    <mergeCell ref="D2:E2"/>
    <mergeCell ref="P3:P4"/>
    <mergeCell ref="M2:O2"/>
    <mergeCell ref="F2:H2"/>
    <mergeCell ref="A15:B15"/>
    <mergeCell ref="A2:B2"/>
    <mergeCell ref="A16:Q16"/>
    <mergeCell ref="F3:F4"/>
    <mergeCell ref="G3:K3"/>
    <mergeCell ref="N3:O3"/>
    <mergeCell ref="Q3:Q4"/>
    <mergeCell ref="A5:B5"/>
    <mergeCell ref="A3:B4"/>
    <mergeCell ref="C3:C4"/>
    <mergeCell ref="D3:D4"/>
    <mergeCell ref="E3:E4"/>
    <mergeCell ref="L3:L4"/>
    <mergeCell ref="M3:M4"/>
    <mergeCell ref="A14:B14"/>
    <mergeCell ref="A20:Q20"/>
    <mergeCell ref="A19:B19"/>
    <mergeCell ref="H19:J19"/>
    <mergeCell ref="A18:L18"/>
    <mergeCell ref="A17:F17"/>
    <mergeCell ref="G17:J17"/>
    <mergeCell ref="M17:Q17"/>
    <mergeCell ref="C19:F19"/>
    <mergeCell ref="L19:O19"/>
  </mergeCells>
  <printOptions horizontalCentered="1"/>
  <pageMargins left="0.31496062992126" right="0.31496062992126" top="0.55118110236220497" bottom="0.35433070866141703" header="0.31496062992126" footer="0.31496062992126"/>
  <pageSetup paperSize="9" scale="38" orientation="landscape" r:id="rId1"/>
  <headerFooter>
    <oddFooter>&amp;C&amp;"B Nazanin,Regular"&amp;14 7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2" tint="-0.89999084444715716"/>
  </sheetPr>
  <dimension ref="A1:R48"/>
  <sheetViews>
    <sheetView rightToLeft="1" tabSelected="1" view="pageBreakPreview" topLeftCell="D1" zoomScale="62" zoomScaleNormal="100" zoomScaleSheetLayoutView="62" zoomScalePageLayoutView="40" workbookViewId="0">
      <selection activeCell="T9" sqref="T9"/>
    </sheetView>
  </sheetViews>
  <sheetFormatPr defaultColWidth="20.140625" defaultRowHeight="21"/>
  <cols>
    <col min="1" max="1" width="8" style="1" bestFit="1" customWidth="1"/>
    <col min="2" max="2" width="25.28515625" style="1" customWidth="1"/>
    <col min="3" max="3" width="39.85546875" style="1" customWidth="1"/>
    <col min="4" max="4" width="30.7109375" style="1" customWidth="1"/>
    <col min="5" max="5" width="31.28515625" style="1" customWidth="1"/>
    <col min="6" max="6" width="31" style="1" customWidth="1"/>
    <col min="7" max="7" width="34.42578125" style="1" customWidth="1"/>
    <col min="8" max="8" width="29.28515625" style="1" customWidth="1"/>
    <col min="9" max="9" width="24.140625" style="1" bestFit="1" customWidth="1"/>
    <col min="10" max="10" width="19.28515625" style="1" customWidth="1"/>
    <col min="11" max="11" width="27.140625" style="1" customWidth="1"/>
    <col min="12" max="12" width="14.42578125" style="1" customWidth="1"/>
    <col min="13" max="13" width="16.5703125" style="1" customWidth="1"/>
    <col min="14" max="14" width="16.7109375" style="1" customWidth="1"/>
    <col min="15" max="15" width="26.85546875" style="1" bestFit="1" customWidth="1"/>
    <col min="16" max="16" width="13.7109375" style="1" customWidth="1"/>
    <col min="17" max="17" width="29.5703125" style="1" customWidth="1"/>
    <col min="18" max="18" width="26.5703125" style="1" customWidth="1"/>
    <col min="19" max="16384" width="20.140625" style="1"/>
  </cols>
  <sheetData>
    <row r="1" spans="1:18" ht="53.25" customHeight="1" thickBot="1">
      <c r="A1" s="390" t="s">
        <v>225</v>
      </c>
      <c r="B1" s="390"/>
      <c r="C1" s="299" t="s">
        <v>122</v>
      </c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77" t="s">
        <v>118</v>
      </c>
    </row>
    <row r="2" spans="1:18" ht="44.25" customHeight="1" thickBot="1">
      <c r="A2" s="300" t="s">
        <v>43</v>
      </c>
      <c r="B2" s="300"/>
      <c r="C2" s="2"/>
      <c r="D2" s="82" t="s">
        <v>30</v>
      </c>
      <c r="E2" s="330" t="s">
        <v>182</v>
      </c>
      <c r="F2" s="331"/>
      <c r="G2" s="122" t="s">
        <v>92</v>
      </c>
      <c r="H2" s="1">
        <v>295000</v>
      </c>
      <c r="J2" s="18" t="s">
        <v>256</v>
      </c>
      <c r="K2" s="72"/>
      <c r="L2" s="6"/>
      <c r="M2" s="319"/>
      <c r="N2" s="319"/>
      <c r="O2" s="319"/>
      <c r="P2" s="2"/>
    </row>
    <row r="3" spans="1:18" ht="45.75" customHeight="1">
      <c r="A3" s="332" t="s">
        <v>107</v>
      </c>
      <c r="B3" s="333"/>
      <c r="C3" s="311" t="s">
        <v>74</v>
      </c>
      <c r="D3" s="311" t="s">
        <v>33</v>
      </c>
      <c r="E3" s="318" t="s">
        <v>54</v>
      </c>
      <c r="F3" s="311" t="s">
        <v>32</v>
      </c>
      <c r="G3" s="338" t="s">
        <v>65</v>
      </c>
      <c r="H3" s="339"/>
      <c r="I3" s="339"/>
      <c r="J3" s="339"/>
      <c r="K3" s="340"/>
      <c r="L3" s="317" t="s">
        <v>35</v>
      </c>
      <c r="M3" s="317" t="s">
        <v>6</v>
      </c>
      <c r="N3" s="342" t="s">
        <v>45</v>
      </c>
      <c r="O3" s="343"/>
      <c r="P3" s="344" t="s">
        <v>98</v>
      </c>
      <c r="Q3" s="327" t="s">
        <v>108</v>
      </c>
    </row>
    <row r="4" spans="1:18" ht="45.75" customHeight="1">
      <c r="A4" s="334"/>
      <c r="B4" s="335"/>
      <c r="C4" s="336"/>
      <c r="D4" s="336"/>
      <c r="E4" s="337"/>
      <c r="F4" s="336"/>
      <c r="G4" s="28" t="s">
        <v>84</v>
      </c>
      <c r="H4" s="14" t="s">
        <v>72</v>
      </c>
      <c r="I4" s="28" t="s">
        <v>83</v>
      </c>
      <c r="J4" s="8" t="s">
        <v>5</v>
      </c>
      <c r="K4" s="8" t="s">
        <v>8</v>
      </c>
      <c r="L4" s="341"/>
      <c r="M4" s="341"/>
      <c r="N4" s="8" t="s">
        <v>205</v>
      </c>
      <c r="O4" s="13" t="s">
        <v>46</v>
      </c>
      <c r="P4" s="345"/>
      <c r="Q4" s="328"/>
    </row>
    <row r="5" spans="1:18" ht="53.25" customHeight="1">
      <c r="A5" s="391" t="s">
        <v>214</v>
      </c>
      <c r="B5" s="392"/>
      <c r="C5" s="138">
        <v>6499500000000</v>
      </c>
      <c r="D5" s="138">
        <v>6499500000000</v>
      </c>
      <c r="E5" s="138">
        <v>6499500000000</v>
      </c>
      <c r="F5" s="138">
        <v>5769999806821</v>
      </c>
      <c r="G5" s="138"/>
      <c r="H5" s="138">
        <v>369582612053</v>
      </c>
      <c r="I5" s="138">
        <v>148937000000</v>
      </c>
      <c r="J5" s="138">
        <v>0</v>
      </c>
      <c r="K5" s="138">
        <v>39240000000</v>
      </c>
      <c r="L5" s="138">
        <v>0</v>
      </c>
      <c r="M5" s="138">
        <v>0</v>
      </c>
      <c r="N5" s="138">
        <v>0</v>
      </c>
      <c r="O5" s="138">
        <v>122763581126</v>
      </c>
      <c r="P5" s="138">
        <v>0</v>
      </c>
      <c r="Q5" s="138">
        <v>48977000000</v>
      </c>
      <c r="R5" s="255">
        <f>SUM(O5:Q5)</f>
        <v>171740581126</v>
      </c>
    </row>
    <row r="6" spans="1:18" ht="53.25" customHeight="1">
      <c r="A6" s="391" t="s">
        <v>213</v>
      </c>
      <c r="B6" s="392"/>
      <c r="C6" s="138">
        <v>1965000000000</v>
      </c>
      <c r="D6" s="138">
        <v>1965000000000</v>
      </c>
      <c r="E6" s="138">
        <v>1965000000000</v>
      </c>
      <c r="F6" s="138">
        <v>1847870484529</v>
      </c>
      <c r="G6" s="138">
        <v>3059144000</v>
      </c>
      <c r="H6" s="138">
        <v>6789509038</v>
      </c>
      <c r="I6" s="138">
        <v>0</v>
      </c>
      <c r="J6" s="138">
        <v>0</v>
      </c>
      <c r="K6" s="138"/>
      <c r="L6" s="138">
        <v>0</v>
      </c>
      <c r="M6" s="138">
        <v>0</v>
      </c>
      <c r="N6" s="138">
        <v>0</v>
      </c>
      <c r="O6" s="138">
        <v>93737862433</v>
      </c>
      <c r="P6" s="138"/>
      <c r="Q6" s="138">
        <v>13543000000</v>
      </c>
      <c r="R6" s="255">
        <f t="shared" ref="R6:R14" si="0">SUM(O6:Q6)</f>
        <v>107280862433</v>
      </c>
    </row>
    <row r="7" spans="1:18" ht="53.25" customHeight="1">
      <c r="A7" s="391" t="s">
        <v>212</v>
      </c>
      <c r="B7" s="392"/>
      <c r="C7" s="138">
        <v>1324650000000</v>
      </c>
      <c r="D7" s="138">
        <v>1324650000000</v>
      </c>
      <c r="E7" s="138">
        <v>1324650000000</v>
      </c>
      <c r="F7" s="138">
        <v>1150543502030</v>
      </c>
      <c r="G7" s="138"/>
      <c r="H7" s="138"/>
      <c r="I7" s="138">
        <v>0</v>
      </c>
      <c r="J7" s="138">
        <v>0</v>
      </c>
      <c r="K7" s="138">
        <v>597471014</v>
      </c>
      <c r="L7" s="138">
        <v>0</v>
      </c>
      <c r="M7" s="138">
        <v>0</v>
      </c>
      <c r="N7" s="138">
        <v>0</v>
      </c>
      <c r="O7" s="138">
        <v>105203026956</v>
      </c>
      <c r="P7" s="138">
        <v>0</v>
      </c>
      <c r="Q7" s="138">
        <v>68306000000</v>
      </c>
      <c r="R7" s="255">
        <f t="shared" si="0"/>
        <v>173509026956</v>
      </c>
    </row>
    <row r="8" spans="1:18" ht="53.25" customHeight="1">
      <c r="A8" s="391" t="s">
        <v>261</v>
      </c>
      <c r="B8" s="392"/>
      <c r="C8" s="138">
        <v>60000000000</v>
      </c>
      <c r="D8" s="138">
        <v>60000000000</v>
      </c>
      <c r="E8" s="138">
        <v>60000000000</v>
      </c>
      <c r="F8" s="138">
        <v>317844000</v>
      </c>
      <c r="G8" s="138"/>
      <c r="H8" s="138"/>
      <c r="I8" s="138"/>
      <c r="J8" s="138"/>
      <c r="K8" s="138"/>
      <c r="L8" s="138"/>
      <c r="M8" s="138"/>
      <c r="N8" s="138"/>
      <c r="O8" s="138">
        <v>59682156000</v>
      </c>
      <c r="P8" s="138"/>
      <c r="Q8" s="138"/>
      <c r="R8" s="255">
        <f t="shared" si="0"/>
        <v>59682156000</v>
      </c>
    </row>
    <row r="9" spans="1:18" ht="53.25" customHeight="1">
      <c r="A9" s="329"/>
      <c r="B9" s="393"/>
      <c r="C9" s="138"/>
      <c r="D9" s="138"/>
      <c r="E9" s="13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255">
        <f t="shared" si="0"/>
        <v>0</v>
      </c>
    </row>
    <row r="10" spans="1:18" ht="53.25" customHeight="1">
      <c r="A10" s="394"/>
      <c r="B10" s="395"/>
      <c r="C10" s="138"/>
      <c r="D10" s="13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255">
        <f t="shared" si="0"/>
        <v>0</v>
      </c>
    </row>
    <row r="11" spans="1:18" ht="53.25" customHeight="1">
      <c r="A11" s="323" t="s">
        <v>226</v>
      </c>
      <c r="B11" s="341" t="s">
        <v>226</v>
      </c>
      <c r="C11" s="138">
        <f>SUM(C5:C10)</f>
        <v>9849150000000</v>
      </c>
      <c r="D11" s="138">
        <f t="shared" ref="D11:Q11" si="1">SUM(D5:D10)</f>
        <v>9849150000000</v>
      </c>
      <c r="E11" s="138">
        <f t="shared" si="1"/>
        <v>9849150000000</v>
      </c>
      <c r="F11" s="138">
        <f t="shared" si="1"/>
        <v>8768731637380</v>
      </c>
      <c r="G11" s="138">
        <f t="shared" si="1"/>
        <v>3059144000</v>
      </c>
      <c r="H11" s="138">
        <f t="shared" si="1"/>
        <v>376372121091</v>
      </c>
      <c r="I11" s="138">
        <f t="shared" si="1"/>
        <v>148937000000</v>
      </c>
      <c r="J11" s="138">
        <f t="shared" si="1"/>
        <v>0</v>
      </c>
      <c r="K11" s="138">
        <f t="shared" si="1"/>
        <v>39837471014</v>
      </c>
      <c r="L11" s="138">
        <f t="shared" si="1"/>
        <v>0</v>
      </c>
      <c r="M11" s="138">
        <f t="shared" si="1"/>
        <v>0</v>
      </c>
      <c r="N11" s="138">
        <f t="shared" si="1"/>
        <v>0</v>
      </c>
      <c r="O11" s="138">
        <f t="shared" si="1"/>
        <v>381386626515</v>
      </c>
      <c r="P11" s="138">
        <f t="shared" si="1"/>
        <v>0</v>
      </c>
      <c r="Q11" s="138">
        <f t="shared" si="1"/>
        <v>130826000000</v>
      </c>
      <c r="R11" s="255">
        <f t="shared" si="0"/>
        <v>512212626515</v>
      </c>
    </row>
    <row r="12" spans="1:18" ht="53.25" customHeight="1">
      <c r="A12" s="323" t="s">
        <v>230</v>
      </c>
      <c r="B12" s="341"/>
      <c r="C12" s="138">
        <f>C11+'3'!C14</f>
        <v>11066070000000</v>
      </c>
      <c r="D12" s="138">
        <f>D11+'3'!D14</f>
        <v>11066070000000</v>
      </c>
      <c r="E12" s="138">
        <f>E11+'3'!E14</f>
        <v>11066070000000</v>
      </c>
      <c r="F12" s="138">
        <f>F11+'3'!F14</f>
        <v>9521260703680</v>
      </c>
      <c r="G12" s="138">
        <f>G11+'3'!G14</f>
        <v>4162769000</v>
      </c>
      <c r="H12" s="138">
        <f>H11+'3'!H14</f>
        <v>380430059970</v>
      </c>
      <c r="I12" s="138">
        <f>I11+'3'!I14</f>
        <v>148937000000</v>
      </c>
      <c r="J12" s="138">
        <f>J11+'3'!J14</f>
        <v>0</v>
      </c>
      <c r="K12" s="138">
        <f>K11+'3'!K14</f>
        <v>39837471014</v>
      </c>
      <c r="L12" s="138">
        <f>L11+'3'!L14</f>
        <v>0</v>
      </c>
      <c r="M12" s="138">
        <f>M11+'3'!M14</f>
        <v>0</v>
      </c>
      <c r="N12" s="138">
        <f>N11+'3'!N14</f>
        <v>0</v>
      </c>
      <c r="O12" s="138">
        <f>O11+'3'!O14</f>
        <v>779683996336</v>
      </c>
      <c r="P12" s="138">
        <f>P11+'3'!P14</f>
        <v>0</v>
      </c>
      <c r="Q12" s="138">
        <f>Q11+'3'!Q14</f>
        <v>191758000000</v>
      </c>
      <c r="R12" s="255">
        <f t="shared" si="0"/>
        <v>971441996336</v>
      </c>
    </row>
    <row r="13" spans="1:18" ht="53.25" customHeight="1">
      <c r="A13" s="323" t="s">
        <v>231</v>
      </c>
      <c r="B13" s="341"/>
      <c r="C13" s="138"/>
      <c r="D13" s="13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255">
        <f t="shared" si="0"/>
        <v>0</v>
      </c>
    </row>
    <row r="14" spans="1:18" ht="53.25" customHeight="1">
      <c r="A14" s="323" t="s">
        <v>229</v>
      </c>
      <c r="B14" s="341"/>
      <c r="C14" s="138">
        <f>C12+'4 (2)'!C14</f>
        <v>11677562000000</v>
      </c>
      <c r="D14" s="138">
        <f>D12+'4 (2)'!D14</f>
        <v>11534238000000</v>
      </c>
      <c r="E14" s="138">
        <f>E12+'4 (2)'!E14</f>
        <v>11534238000000</v>
      </c>
      <c r="F14" s="138">
        <f>F12+'4 (2)'!F14</f>
        <v>9765284220568</v>
      </c>
      <c r="G14" s="138">
        <f>G12+'4 (2)'!G14</f>
        <v>4162769000</v>
      </c>
      <c r="H14" s="138">
        <f>H12+'4 (2)'!G14</f>
        <v>380430059970</v>
      </c>
      <c r="I14" s="138">
        <f>I12+'4 (2)'!I14</f>
        <v>148937000000</v>
      </c>
      <c r="J14" s="138">
        <v>0</v>
      </c>
      <c r="K14" s="138">
        <f>K12+'4 (2)'!K14</f>
        <v>39837471014</v>
      </c>
      <c r="L14" s="138">
        <f>L12+'4 (2)'!L14</f>
        <v>0</v>
      </c>
      <c r="M14" s="138">
        <f>M12+'4 (2)'!M14</f>
        <v>0</v>
      </c>
      <c r="N14" s="138">
        <f>N12+'4 (2)'!N14</f>
        <v>0</v>
      </c>
      <c r="O14" s="138">
        <f>O12+'4 (2)'!O14</f>
        <v>881835479448</v>
      </c>
      <c r="P14" s="138">
        <f t="shared" ref="P14" si="2">SUM(P9:P13)</f>
        <v>0</v>
      </c>
      <c r="Q14" s="138">
        <f>Q12+'4 (2)'!Q14</f>
        <v>267295000000</v>
      </c>
      <c r="R14" s="255">
        <f t="shared" si="0"/>
        <v>1149130479448</v>
      </c>
    </row>
    <row r="15" spans="1:18" ht="75.75" customHeight="1" thickBot="1">
      <c r="A15" s="354" t="s">
        <v>94</v>
      </c>
      <c r="B15" s="355"/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6"/>
    </row>
    <row r="16" spans="1:18" ht="74.25" customHeight="1">
      <c r="A16" s="292" t="s">
        <v>163</v>
      </c>
      <c r="B16" s="292"/>
      <c r="C16" s="292"/>
      <c r="D16" s="292"/>
      <c r="E16" s="292"/>
      <c r="F16" s="292"/>
      <c r="G16" s="292" t="s">
        <v>158</v>
      </c>
      <c r="H16" s="292"/>
      <c r="I16" s="292"/>
      <c r="J16" s="292"/>
      <c r="K16" s="292"/>
      <c r="L16" s="292" t="s">
        <v>159</v>
      </c>
      <c r="M16" s="292"/>
      <c r="N16" s="292"/>
      <c r="O16" s="292"/>
      <c r="P16" s="292"/>
      <c r="Q16" s="292"/>
    </row>
    <row r="17" spans="1:17" ht="74.25">
      <c r="A17" s="357" t="s">
        <v>104</v>
      </c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61"/>
      <c r="Q17" s="88" t="s">
        <v>142</v>
      </c>
    </row>
    <row r="18" spans="1:17" ht="63.75" customHeight="1">
      <c r="A18" s="294" t="s">
        <v>13</v>
      </c>
      <c r="B18" s="295"/>
      <c r="C18" s="295"/>
      <c r="D18" s="295"/>
      <c r="E18" s="38"/>
      <c r="F18" s="43"/>
      <c r="G18" s="295" t="s">
        <v>29</v>
      </c>
      <c r="H18" s="295"/>
      <c r="I18" s="295"/>
      <c r="J18" s="295"/>
      <c r="K18" s="38"/>
      <c r="L18" s="38"/>
      <c r="M18" s="295" t="s">
        <v>12</v>
      </c>
      <c r="N18" s="295"/>
      <c r="O18" s="45"/>
      <c r="P18" s="60"/>
      <c r="Q18" s="42"/>
    </row>
    <row r="19" spans="1:17" ht="97.5" customHeight="1">
      <c r="A19" s="286" t="s">
        <v>3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8"/>
    </row>
    <row r="20" spans="1:17" ht="37.5" customHeight="1">
      <c r="A20" s="289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</row>
    <row r="21" spans="1:17" ht="56.25" customHeight="1">
      <c r="A21" s="289" t="s">
        <v>105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</row>
    <row r="29" spans="1:17">
      <c r="B29" s="336" t="s">
        <v>107</v>
      </c>
      <c r="C29" s="336"/>
      <c r="D29" s="336" t="s">
        <v>74</v>
      </c>
      <c r="E29" s="336" t="s">
        <v>33</v>
      </c>
      <c r="F29" s="336" t="s">
        <v>292</v>
      </c>
      <c r="G29" s="336" t="s">
        <v>293</v>
      </c>
      <c r="H29" s="336" t="s">
        <v>294</v>
      </c>
    </row>
    <row r="30" spans="1:17">
      <c r="B30" s="336"/>
      <c r="C30" s="336"/>
      <c r="D30" s="336"/>
      <c r="E30" s="336"/>
      <c r="F30" s="336"/>
      <c r="G30" s="336"/>
      <c r="H30" s="336"/>
    </row>
    <row r="31" spans="1:17" s="2" customFormat="1" ht="71.25" customHeight="1">
      <c r="B31" s="388" t="s">
        <v>214</v>
      </c>
      <c r="C31" s="388"/>
      <c r="D31" s="52">
        <v>6499500000000</v>
      </c>
      <c r="E31" s="52">
        <v>6499500000000</v>
      </c>
      <c r="F31" s="52">
        <f>E31-G31</f>
        <v>6327759418874</v>
      </c>
      <c r="G31" s="52">
        <v>171740581126</v>
      </c>
      <c r="H31" s="52">
        <v>1812500000000</v>
      </c>
    </row>
    <row r="32" spans="1:17" s="2" customFormat="1" ht="71.25" customHeight="1">
      <c r="B32" s="388" t="s">
        <v>213</v>
      </c>
      <c r="C32" s="388"/>
      <c r="D32" s="52">
        <v>1965000000000</v>
      </c>
      <c r="E32" s="52">
        <v>1965000000000</v>
      </c>
      <c r="F32" s="52">
        <f t="shared" ref="F32:F47" si="3">E32-G32</f>
        <v>1857719137567</v>
      </c>
      <c r="G32" s="52">
        <v>107280862433</v>
      </c>
      <c r="H32" s="52">
        <v>410000000000</v>
      </c>
    </row>
    <row r="33" spans="2:8" s="2" customFormat="1" ht="71.25" customHeight="1">
      <c r="B33" s="388" t="s">
        <v>212</v>
      </c>
      <c r="C33" s="388"/>
      <c r="D33" s="52">
        <v>1324650000000</v>
      </c>
      <c r="E33" s="52">
        <v>1324650000000</v>
      </c>
      <c r="F33" s="52">
        <f t="shared" si="3"/>
        <v>1151140973044</v>
      </c>
      <c r="G33" s="52">
        <v>173509026956</v>
      </c>
      <c r="H33" s="52">
        <v>535350000000</v>
      </c>
    </row>
    <row r="34" spans="2:8" s="2" customFormat="1" ht="71.25" customHeight="1">
      <c r="B34" s="388" t="s">
        <v>261</v>
      </c>
      <c r="C34" s="388"/>
      <c r="D34" s="52">
        <v>60000000000</v>
      </c>
      <c r="E34" s="52">
        <v>60000000000</v>
      </c>
      <c r="F34" s="52">
        <f t="shared" si="3"/>
        <v>317844000</v>
      </c>
      <c r="G34" s="52">
        <v>59682156000</v>
      </c>
      <c r="H34" s="52">
        <v>178600000000</v>
      </c>
    </row>
    <row r="35" spans="2:8" s="2" customFormat="1" ht="71.25" customHeight="1">
      <c r="B35" s="387" t="s">
        <v>211</v>
      </c>
      <c r="C35" s="387"/>
      <c r="D35" s="52">
        <v>11700000000</v>
      </c>
      <c r="E35" s="52">
        <v>11700000000</v>
      </c>
      <c r="F35" s="52">
        <f t="shared" si="3"/>
        <v>7656573463</v>
      </c>
      <c r="G35" s="52">
        <v>4043426537</v>
      </c>
      <c r="H35" s="52">
        <v>3800000000</v>
      </c>
    </row>
    <row r="36" spans="2:8" s="2" customFormat="1" ht="71.25" customHeight="1">
      <c r="B36" s="387" t="s">
        <v>210</v>
      </c>
      <c r="C36" s="387"/>
      <c r="D36" s="52">
        <v>134800000000</v>
      </c>
      <c r="E36" s="52">
        <v>134800000000</v>
      </c>
      <c r="F36" s="52">
        <f t="shared" si="3"/>
        <v>130762000000</v>
      </c>
      <c r="G36" s="52">
        <v>4038000000</v>
      </c>
      <c r="H36" s="52">
        <v>90000000000</v>
      </c>
    </row>
    <row r="37" spans="2:8" s="2" customFormat="1" ht="71.25" customHeight="1">
      <c r="B37" s="385">
        <v>1307005005</v>
      </c>
      <c r="C37" s="386"/>
      <c r="D37" s="52"/>
      <c r="E37" s="52"/>
      <c r="F37" s="52"/>
      <c r="G37" s="52"/>
      <c r="H37" s="52">
        <v>1500000000</v>
      </c>
    </row>
    <row r="38" spans="2:8" s="2" customFormat="1" ht="71.25" customHeight="1">
      <c r="B38" s="389" t="s">
        <v>209</v>
      </c>
      <c r="C38" s="389"/>
      <c r="D38" s="52">
        <v>9920000000</v>
      </c>
      <c r="E38" s="52">
        <v>9920000000</v>
      </c>
      <c r="F38" s="52">
        <f t="shared" si="3"/>
        <v>9920000000</v>
      </c>
      <c r="G38" s="52">
        <v>0</v>
      </c>
      <c r="H38" s="52">
        <v>24860000000</v>
      </c>
    </row>
    <row r="39" spans="2:8" s="2" customFormat="1" ht="71.25" customHeight="1">
      <c r="B39" s="387" t="s">
        <v>208</v>
      </c>
      <c r="C39" s="387"/>
      <c r="D39" s="52">
        <v>3500000000</v>
      </c>
      <c r="E39" s="52">
        <v>3500000000</v>
      </c>
      <c r="F39" s="52">
        <f t="shared" si="3"/>
        <v>1150000000</v>
      </c>
      <c r="G39" s="52">
        <v>2350000000</v>
      </c>
      <c r="H39" s="52">
        <v>14140000000</v>
      </c>
    </row>
    <row r="40" spans="2:8" s="2" customFormat="1" ht="71.25" customHeight="1">
      <c r="B40" s="387" t="s">
        <v>207</v>
      </c>
      <c r="C40" s="387"/>
      <c r="D40" s="52">
        <v>3000000000</v>
      </c>
      <c r="E40" s="52">
        <v>3000000000</v>
      </c>
      <c r="F40" s="52">
        <f t="shared" si="3"/>
        <v>2456000000</v>
      </c>
      <c r="G40" s="52">
        <v>544000000</v>
      </c>
      <c r="H40" s="52">
        <v>16900000000</v>
      </c>
    </row>
    <row r="41" spans="2:8" s="2" customFormat="1" ht="71.25" customHeight="1">
      <c r="B41" s="387" t="s">
        <v>206</v>
      </c>
      <c r="C41" s="387"/>
      <c r="D41" s="52">
        <v>4000000000</v>
      </c>
      <c r="E41" s="52">
        <v>4000000000</v>
      </c>
      <c r="F41" s="52">
        <f t="shared" si="3"/>
        <v>0</v>
      </c>
      <c r="G41" s="52">
        <v>4000000000</v>
      </c>
      <c r="H41" s="52">
        <v>2000000000</v>
      </c>
    </row>
    <row r="42" spans="2:8" s="2" customFormat="1" ht="71.25" customHeight="1">
      <c r="B42" s="387" t="s">
        <v>259</v>
      </c>
      <c r="C42" s="387"/>
      <c r="D42" s="52">
        <v>50000000000</v>
      </c>
      <c r="E42" s="52">
        <v>50000000000</v>
      </c>
      <c r="F42" s="52">
        <f t="shared" si="3"/>
        <v>0</v>
      </c>
      <c r="G42" s="52">
        <v>50000000000</v>
      </c>
      <c r="H42" s="52"/>
    </row>
    <row r="43" spans="2:8" s="2" customFormat="1" ht="89.25" customHeight="1">
      <c r="B43" s="387" t="s">
        <v>260</v>
      </c>
      <c r="C43" s="387"/>
      <c r="D43" s="52">
        <v>1000000000000</v>
      </c>
      <c r="E43" s="52">
        <v>1000000000000</v>
      </c>
      <c r="F43" s="52">
        <f t="shared" si="3"/>
        <v>605746056716</v>
      </c>
      <c r="G43" s="52">
        <v>394253943284</v>
      </c>
      <c r="H43" s="52"/>
    </row>
    <row r="44" spans="2:8" s="2" customFormat="1" ht="71.25" customHeight="1">
      <c r="B44" s="387" t="s">
        <v>215</v>
      </c>
      <c r="C44" s="387"/>
      <c r="D44" s="52">
        <v>427243000000</v>
      </c>
      <c r="E44" s="52">
        <v>341033000000</v>
      </c>
      <c r="F44" s="52">
        <f t="shared" si="3"/>
        <v>268444552545</v>
      </c>
      <c r="G44" s="52">
        <v>72588447455</v>
      </c>
      <c r="H44" s="52"/>
    </row>
    <row r="45" spans="2:8" s="2" customFormat="1" ht="71.25" customHeight="1">
      <c r="B45" s="387" t="s">
        <v>216</v>
      </c>
      <c r="C45" s="387"/>
      <c r="D45" s="52">
        <v>169249000000</v>
      </c>
      <c r="E45" s="52">
        <v>112135000000</v>
      </c>
      <c r="F45" s="52">
        <f t="shared" si="3"/>
        <v>22034964343</v>
      </c>
      <c r="G45" s="52">
        <v>90100035657</v>
      </c>
      <c r="H45" s="52"/>
    </row>
    <row r="46" spans="2:8" s="2" customFormat="1" ht="71.25" customHeight="1">
      <c r="B46" s="387" t="s">
        <v>217</v>
      </c>
      <c r="C46" s="387"/>
      <c r="D46" s="52">
        <v>10000000000</v>
      </c>
      <c r="E46" s="52">
        <v>10000000000</v>
      </c>
      <c r="F46" s="52">
        <f t="shared" si="3"/>
        <v>0</v>
      </c>
      <c r="G46" s="52">
        <v>10000000000</v>
      </c>
      <c r="H46" s="52"/>
    </row>
    <row r="47" spans="2:8" s="2" customFormat="1" ht="71.25" customHeight="1">
      <c r="B47" s="387" t="s">
        <v>262</v>
      </c>
      <c r="C47" s="387"/>
      <c r="D47" s="52">
        <v>5000000000</v>
      </c>
      <c r="E47" s="52">
        <v>5000000000</v>
      </c>
      <c r="F47" s="52">
        <f t="shared" si="3"/>
        <v>0</v>
      </c>
      <c r="G47" s="52">
        <v>5000000000</v>
      </c>
      <c r="H47" s="52"/>
    </row>
    <row r="48" spans="2:8" ht="30.75">
      <c r="C48" s="1" t="s">
        <v>226</v>
      </c>
      <c r="D48" s="52">
        <f>SUM(D31:D47)</f>
        <v>11677562000000</v>
      </c>
      <c r="E48" s="52">
        <f>SUM(E31:E47)</f>
        <v>11534238000000</v>
      </c>
      <c r="F48" s="52">
        <f>SUM(F31:F47)</f>
        <v>10385107520552</v>
      </c>
      <c r="G48" s="52">
        <f>SUM(G31:G47)</f>
        <v>1149130479448</v>
      </c>
      <c r="H48" s="52">
        <f>SUM(H31:H47)</f>
        <v>3089650000000</v>
      </c>
    </row>
  </sheetData>
  <mergeCells count="60">
    <mergeCell ref="M2:O2"/>
    <mergeCell ref="F3:F4"/>
    <mergeCell ref="A3:B4"/>
    <mergeCell ref="M3:M4"/>
    <mergeCell ref="A2:B2"/>
    <mergeCell ref="A16:F16"/>
    <mergeCell ref="G16:K16"/>
    <mergeCell ref="L16:Q16"/>
    <mergeCell ref="A14:B14"/>
    <mergeCell ref="G3:K3"/>
    <mergeCell ref="A11:B11"/>
    <mergeCell ref="A8:B8"/>
    <mergeCell ref="A9:B9"/>
    <mergeCell ref="A10:B10"/>
    <mergeCell ref="A7:B7"/>
    <mergeCell ref="A13:B13"/>
    <mergeCell ref="A12:B12"/>
    <mergeCell ref="A18:D18"/>
    <mergeCell ref="M18:N18"/>
    <mergeCell ref="A20:Q20"/>
    <mergeCell ref="A17:O17"/>
    <mergeCell ref="G18:J18"/>
    <mergeCell ref="A19:Q19"/>
    <mergeCell ref="B35:C35"/>
    <mergeCell ref="B36:C36"/>
    <mergeCell ref="A1:B1"/>
    <mergeCell ref="C1:P1"/>
    <mergeCell ref="Q3:Q4"/>
    <mergeCell ref="A5:B5"/>
    <mergeCell ref="A6:B6"/>
    <mergeCell ref="N3:O3"/>
    <mergeCell ref="P3:P4"/>
    <mergeCell ref="C3:C4"/>
    <mergeCell ref="D3:D4"/>
    <mergeCell ref="E3:E4"/>
    <mergeCell ref="L3:L4"/>
    <mergeCell ref="E2:F2"/>
    <mergeCell ref="A21:Q21"/>
    <mergeCell ref="A15:Q15"/>
    <mergeCell ref="B43:C43"/>
    <mergeCell ref="B44:C44"/>
    <mergeCell ref="B45:C45"/>
    <mergeCell ref="B46:C46"/>
    <mergeCell ref="B38:C38"/>
    <mergeCell ref="F29:F30"/>
    <mergeCell ref="G29:G30"/>
    <mergeCell ref="H29:H30"/>
    <mergeCell ref="B37:C37"/>
    <mergeCell ref="B47:C47"/>
    <mergeCell ref="B29:C30"/>
    <mergeCell ref="D29:D30"/>
    <mergeCell ref="E29:E30"/>
    <mergeCell ref="B31:C31"/>
    <mergeCell ref="B32:C32"/>
    <mergeCell ref="B33:C33"/>
    <mergeCell ref="B34:C34"/>
    <mergeCell ref="B39:C39"/>
    <mergeCell ref="B40:C40"/>
    <mergeCell ref="B41:C41"/>
    <mergeCell ref="B42:C42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40" orientation="portrait" r:id="rId1"/>
  <headerFooter>
    <oddFooter>&amp;C&amp;"B Nazanin,Regular"&amp;14 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theme="9" tint="-0.249977111117893"/>
  </sheetPr>
  <dimension ref="A1:Q20"/>
  <sheetViews>
    <sheetView rightToLeft="1" showWhiteSpace="0" view="pageBreakPreview" zoomScale="60" zoomScaleNormal="100" zoomScalePageLayoutView="50" workbookViewId="0">
      <selection activeCell="K3" sqref="K3:Q3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4.140625" style="117" bestFit="1" customWidth="1"/>
    <col min="4" max="4" width="27.7109375" style="117" bestFit="1" customWidth="1"/>
    <col min="5" max="5" width="29.7109375" style="117" bestFit="1" customWidth="1"/>
    <col min="6" max="11" width="18.7109375" style="117" customWidth="1"/>
    <col min="12" max="13" width="18.42578125" style="117" customWidth="1"/>
    <col min="14" max="16" width="18.7109375" style="117" customWidth="1"/>
    <col min="17" max="17" width="20.5703125" style="117" bestFit="1" customWidth="1"/>
    <col min="18" max="16384" width="20.140625" style="117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77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413" t="s">
        <v>197</v>
      </c>
      <c r="L3" s="413"/>
      <c r="M3" s="413"/>
      <c r="N3" s="413"/>
      <c r="O3" s="413"/>
      <c r="P3" s="413"/>
      <c r="Q3" s="41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44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118" t="s">
        <v>84</v>
      </c>
      <c r="H5" s="118" t="s">
        <v>72</v>
      </c>
      <c r="I5" s="118" t="s">
        <v>83</v>
      </c>
      <c r="J5" s="118" t="s">
        <v>5</v>
      </c>
      <c r="K5" s="118" t="s">
        <v>8</v>
      </c>
      <c r="L5" s="345"/>
      <c r="M5" s="345"/>
      <c r="N5" s="118" t="s">
        <v>39</v>
      </c>
      <c r="O5" s="118" t="s">
        <v>46</v>
      </c>
      <c r="P5" s="345"/>
      <c r="Q5" s="328"/>
    </row>
    <row r="6" spans="1:17" ht="60" customHeight="1">
      <c r="A6" s="323" t="s">
        <v>14</v>
      </c>
      <c r="B6" s="341"/>
      <c r="C6" s="266">
        <v>4000000000</v>
      </c>
      <c r="D6" s="266">
        <v>4000000000</v>
      </c>
      <c r="E6" s="266">
        <v>4000000000</v>
      </c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5"/>
      <c r="Q6" s="266">
        <v>4000000000</v>
      </c>
    </row>
    <row r="7" spans="1:17" ht="60" customHeight="1">
      <c r="A7" s="323" t="s">
        <v>15</v>
      </c>
      <c r="B7" s="34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7"/>
      <c r="P7" s="84"/>
      <c r="Q7" s="27"/>
    </row>
    <row r="8" spans="1:17" ht="60" customHeight="1">
      <c r="A8" s="323" t="s">
        <v>16</v>
      </c>
      <c r="B8" s="34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7"/>
      <c r="P8" s="84"/>
      <c r="Q8" s="27"/>
    </row>
    <row r="9" spans="1:17" ht="60" customHeight="1">
      <c r="A9" s="323" t="s">
        <v>17</v>
      </c>
      <c r="B9" s="34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7"/>
      <c r="P9" s="84"/>
      <c r="Q9" s="27"/>
    </row>
    <row r="10" spans="1:17" ht="60" customHeight="1">
      <c r="A10" s="323" t="s">
        <v>18</v>
      </c>
      <c r="B10" s="34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7"/>
      <c r="P10" s="84"/>
      <c r="Q10" s="27"/>
    </row>
    <row r="11" spans="1:17" ht="60" customHeight="1">
      <c r="A11" s="323" t="s">
        <v>19</v>
      </c>
      <c r="B11" s="34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7"/>
      <c r="P11" s="84"/>
      <c r="Q11" s="27"/>
    </row>
    <row r="12" spans="1:17" ht="60" customHeight="1">
      <c r="A12" s="323" t="s">
        <v>20</v>
      </c>
      <c r="B12" s="34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7"/>
      <c r="P12" s="84"/>
      <c r="Q12" s="27"/>
    </row>
    <row r="13" spans="1:17" ht="60" customHeight="1">
      <c r="A13" s="323" t="s">
        <v>10</v>
      </c>
      <c r="B13" s="341"/>
      <c r="C13" s="52">
        <f>SUM(C6:C12)</f>
        <v>4000000000</v>
      </c>
      <c r="D13" s="52">
        <f t="shared" ref="D13:Q13" si="0">SUM(D6:D12)</f>
        <v>4000000000</v>
      </c>
      <c r="E13" s="52">
        <f t="shared" si="0"/>
        <v>4000000000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 t="shared" si="0"/>
        <v>0</v>
      </c>
      <c r="O13" s="52">
        <f t="shared" si="0"/>
        <v>0</v>
      </c>
      <c r="P13" s="52">
        <f t="shared" si="0"/>
        <v>0</v>
      </c>
      <c r="Q13" s="52">
        <f t="shared" si="0"/>
        <v>4000000000</v>
      </c>
    </row>
    <row r="14" spans="1:17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9" tint="-0.249977111117893"/>
  </sheetPr>
  <dimension ref="A1:Q20"/>
  <sheetViews>
    <sheetView rightToLeft="1" showWhiteSpace="0" view="pageBreakPreview" topLeftCell="A4" zoomScale="60" zoomScaleNormal="100" zoomScalePageLayoutView="50" workbookViewId="0">
      <selection activeCell="K3" sqref="K3:Q3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1.140625" style="117" customWidth="1"/>
    <col min="4" max="11" width="18.7109375" style="117" customWidth="1"/>
    <col min="12" max="13" width="18.42578125" style="117" customWidth="1"/>
    <col min="14" max="17" width="18.7109375" style="117" customWidth="1"/>
    <col min="18" max="16384" width="20.140625" style="117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77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313" t="s">
        <v>195</v>
      </c>
      <c r="L3" s="313"/>
      <c r="M3" s="313"/>
      <c r="N3" s="313"/>
      <c r="O3" s="313"/>
      <c r="P3" s="313"/>
      <c r="Q3" s="31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44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118" t="s">
        <v>84</v>
      </c>
      <c r="H5" s="118" t="s">
        <v>72</v>
      </c>
      <c r="I5" s="118" t="s">
        <v>83</v>
      </c>
      <c r="J5" s="118" t="s">
        <v>5</v>
      </c>
      <c r="K5" s="118" t="s">
        <v>8</v>
      </c>
      <c r="L5" s="345"/>
      <c r="M5" s="345"/>
      <c r="N5" s="118" t="s">
        <v>39</v>
      </c>
      <c r="O5" s="118" t="s">
        <v>46</v>
      </c>
      <c r="P5" s="345"/>
      <c r="Q5" s="328"/>
    </row>
    <row r="6" spans="1:17" ht="60" customHeight="1">
      <c r="A6" s="323" t="s">
        <v>14</v>
      </c>
      <c r="B6" s="341"/>
      <c r="C6" s="52">
        <v>2350000000</v>
      </c>
      <c r="D6" s="52">
        <v>2350000000</v>
      </c>
      <c r="E6" s="52">
        <v>2350000000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84"/>
      <c r="Q6" s="52">
        <v>2350000000</v>
      </c>
    </row>
    <row r="7" spans="1:17" ht="60" customHeight="1">
      <c r="A7" s="323" t="s">
        <v>15</v>
      </c>
      <c r="B7" s="34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7"/>
      <c r="P7" s="84"/>
      <c r="Q7" s="27"/>
    </row>
    <row r="8" spans="1:17" ht="60" customHeight="1">
      <c r="A8" s="323" t="s">
        <v>16</v>
      </c>
      <c r="B8" s="34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7"/>
      <c r="P8" s="84"/>
      <c r="Q8" s="27"/>
    </row>
    <row r="9" spans="1:17" ht="60" customHeight="1">
      <c r="A9" s="323" t="s">
        <v>17</v>
      </c>
      <c r="B9" s="34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7"/>
      <c r="P9" s="84"/>
      <c r="Q9" s="27"/>
    </row>
    <row r="10" spans="1:17" ht="60" customHeight="1">
      <c r="A10" s="323" t="s">
        <v>18</v>
      </c>
      <c r="B10" s="34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7"/>
      <c r="P10" s="84"/>
      <c r="Q10" s="27"/>
    </row>
    <row r="11" spans="1:17" ht="60" customHeight="1">
      <c r="A11" s="323" t="s">
        <v>19</v>
      </c>
      <c r="B11" s="34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7"/>
      <c r="P11" s="84"/>
      <c r="Q11" s="27"/>
    </row>
    <row r="12" spans="1:17" ht="60" customHeight="1">
      <c r="A12" s="323" t="s">
        <v>20</v>
      </c>
      <c r="B12" s="341"/>
      <c r="C12" s="52">
        <v>1150000000</v>
      </c>
      <c r="D12" s="52">
        <v>1150000000</v>
      </c>
      <c r="E12" s="52">
        <v>1150000000</v>
      </c>
      <c r="F12" s="52">
        <v>1150000000</v>
      </c>
      <c r="G12" s="52"/>
      <c r="H12" s="52"/>
      <c r="I12" s="52"/>
      <c r="J12" s="52"/>
      <c r="K12" s="52"/>
      <c r="L12" s="52"/>
      <c r="M12" s="52"/>
      <c r="N12" s="52"/>
      <c r="O12" s="7"/>
      <c r="P12" s="84"/>
      <c r="Q12" s="27"/>
    </row>
    <row r="13" spans="1:17" ht="60" customHeight="1">
      <c r="A13" s="323" t="s">
        <v>10</v>
      </c>
      <c r="B13" s="341"/>
      <c r="C13" s="52">
        <f>SUM(C6:C12)</f>
        <v>3500000000</v>
      </c>
      <c r="D13" s="52">
        <f t="shared" ref="D13:Q13" si="0">SUM(D6:D12)</f>
        <v>3500000000</v>
      </c>
      <c r="E13" s="52">
        <f t="shared" si="0"/>
        <v>3500000000</v>
      </c>
      <c r="F13" s="52">
        <f t="shared" si="0"/>
        <v>1150000000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 t="shared" si="0"/>
        <v>0</v>
      </c>
      <c r="O13" s="52">
        <f t="shared" si="0"/>
        <v>0</v>
      </c>
      <c r="P13" s="52">
        <f t="shared" si="0"/>
        <v>0</v>
      </c>
      <c r="Q13" s="52">
        <f t="shared" si="0"/>
        <v>2350000000</v>
      </c>
    </row>
    <row r="14" spans="1:17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theme="9" tint="-0.249977111117893"/>
  </sheetPr>
  <dimension ref="A1:Q20"/>
  <sheetViews>
    <sheetView rightToLeft="1" showWhiteSpace="0" view="pageBreakPreview" zoomScale="73" zoomScaleNormal="100" zoomScaleSheetLayoutView="73" zoomScalePageLayoutView="50" workbookViewId="0">
      <selection activeCell="K3" sqref="K3:Q3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0.140625" style="117" bestFit="1" customWidth="1"/>
    <col min="4" max="4" width="23" style="117" bestFit="1" customWidth="1"/>
    <col min="5" max="5" width="24.140625" style="117" bestFit="1" customWidth="1"/>
    <col min="6" max="7" width="19.5703125" style="117" bestFit="1" customWidth="1"/>
    <col min="8" max="11" width="18.7109375" style="117" customWidth="1"/>
    <col min="12" max="13" width="18.42578125" style="117" customWidth="1"/>
    <col min="14" max="17" width="18.7109375" style="117" customWidth="1"/>
    <col min="18" max="16384" width="20.140625" style="117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77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313" t="s">
        <v>196</v>
      </c>
      <c r="L3" s="313"/>
      <c r="M3" s="313"/>
      <c r="N3" s="313"/>
      <c r="O3" s="313"/>
      <c r="P3" s="313"/>
      <c r="Q3" s="31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44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118" t="s">
        <v>84</v>
      </c>
      <c r="H5" s="118" t="s">
        <v>72</v>
      </c>
      <c r="I5" s="118" t="s">
        <v>83</v>
      </c>
      <c r="J5" s="118" t="s">
        <v>5</v>
      </c>
      <c r="K5" s="118" t="s">
        <v>8</v>
      </c>
      <c r="L5" s="345"/>
      <c r="M5" s="345"/>
      <c r="N5" s="118" t="s">
        <v>39</v>
      </c>
      <c r="O5" s="118" t="s">
        <v>46</v>
      </c>
      <c r="P5" s="345"/>
      <c r="Q5" s="328"/>
    </row>
    <row r="6" spans="1:17" ht="60" customHeight="1">
      <c r="A6" s="323" t="s">
        <v>14</v>
      </c>
      <c r="B6" s="341"/>
      <c r="C6" s="52">
        <v>3000000000</v>
      </c>
      <c r="D6" s="52">
        <v>3000000000</v>
      </c>
      <c r="E6" s="52">
        <v>3000000000</v>
      </c>
      <c r="F6" s="52">
        <v>1352375000</v>
      </c>
      <c r="G6" s="52">
        <v>1103625000</v>
      </c>
      <c r="H6" s="52"/>
      <c r="I6" s="52"/>
      <c r="J6" s="52"/>
      <c r="K6" s="52"/>
      <c r="L6" s="52"/>
      <c r="M6" s="52"/>
      <c r="N6" s="52"/>
      <c r="O6" s="52"/>
      <c r="P6" s="52"/>
      <c r="Q6" s="52">
        <v>544000000</v>
      </c>
    </row>
    <row r="7" spans="1:17" ht="60" customHeight="1">
      <c r="A7" s="323" t="s">
        <v>15</v>
      </c>
      <c r="B7" s="34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ht="60" customHeight="1">
      <c r="A8" s="323" t="s">
        <v>16</v>
      </c>
      <c r="B8" s="34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ht="60" customHeight="1">
      <c r="A9" s="323" t="s">
        <v>17</v>
      </c>
      <c r="B9" s="34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7"/>
      <c r="P9" s="84"/>
      <c r="Q9" s="27"/>
    </row>
    <row r="10" spans="1:17" ht="60" customHeight="1">
      <c r="A10" s="323" t="s">
        <v>18</v>
      </c>
      <c r="B10" s="34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7"/>
      <c r="P10" s="84"/>
      <c r="Q10" s="27"/>
    </row>
    <row r="11" spans="1:17" ht="60" customHeight="1">
      <c r="A11" s="323" t="s">
        <v>19</v>
      </c>
      <c r="B11" s="34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7"/>
      <c r="P11" s="84"/>
      <c r="Q11" s="27"/>
    </row>
    <row r="12" spans="1:17" ht="60" customHeight="1">
      <c r="A12" s="323" t="s">
        <v>20</v>
      </c>
      <c r="B12" s="34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7"/>
      <c r="P12" s="84"/>
      <c r="Q12" s="27"/>
    </row>
    <row r="13" spans="1:17" ht="60" customHeight="1">
      <c r="A13" s="323" t="s">
        <v>10</v>
      </c>
      <c r="B13" s="341"/>
      <c r="C13" s="52">
        <f>SUM(C6:C12)</f>
        <v>3000000000</v>
      </c>
      <c r="D13" s="52">
        <f t="shared" ref="D13:Q13" si="0">SUM(D6:D12)</f>
        <v>3000000000</v>
      </c>
      <c r="E13" s="52">
        <f t="shared" si="0"/>
        <v>3000000000</v>
      </c>
      <c r="F13" s="52">
        <f t="shared" si="0"/>
        <v>1352375000</v>
      </c>
      <c r="G13" s="52">
        <f t="shared" si="0"/>
        <v>1103625000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 t="shared" si="0"/>
        <v>0</v>
      </c>
      <c r="O13" s="52">
        <f t="shared" si="0"/>
        <v>0</v>
      </c>
      <c r="P13" s="52">
        <f t="shared" si="0"/>
        <v>0</v>
      </c>
      <c r="Q13" s="52">
        <f t="shared" si="0"/>
        <v>544000000</v>
      </c>
    </row>
    <row r="14" spans="1:17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9" tint="-0.249977111117893"/>
  </sheetPr>
  <dimension ref="A1:R20"/>
  <sheetViews>
    <sheetView rightToLeft="1" showWhiteSpace="0" view="pageBreakPreview" zoomScale="60" zoomScaleNormal="100" zoomScalePageLayoutView="50" workbookViewId="0">
      <selection activeCell="C6" sqref="C6:C12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1.28515625" style="117" customWidth="1"/>
    <col min="4" max="4" width="26.140625" style="117" customWidth="1"/>
    <col min="5" max="5" width="21.85546875" style="117" customWidth="1"/>
    <col min="6" max="6" width="20.5703125" style="117" customWidth="1"/>
    <col min="7" max="7" width="14" style="117" customWidth="1"/>
    <col min="8" max="8" width="12.28515625" style="117" customWidth="1"/>
    <col min="9" max="9" width="16.28515625" style="117" customWidth="1"/>
    <col min="10" max="10" width="15.140625" style="117" customWidth="1"/>
    <col min="11" max="11" width="15.85546875" style="117" customWidth="1"/>
    <col min="12" max="13" width="18.42578125" style="117" customWidth="1"/>
    <col min="14" max="14" width="18.7109375" style="117" customWidth="1"/>
    <col min="15" max="15" width="23.7109375" style="117" customWidth="1"/>
    <col min="16" max="17" width="18.7109375" style="117" customWidth="1"/>
    <col min="18" max="16384" width="20.140625" style="117"/>
  </cols>
  <sheetData>
    <row r="1" spans="1:18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77" t="s">
        <v>118</v>
      </c>
    </row>
    <row r="2" spans="1:18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8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313" t="s">
        <v>194</v>
      </c>
      <c r="L3" s="313"/>
      <c r="M3" s="313"/>
      <c r="N3" s="313"/>
      <c r="O3" s="313"/>
      <c r="P3" s="313"/>
      <c r="Q3" s="313"/>
    </row>
    <row r="4" spans="1:18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44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8" ht="45" customHeight="1">
      <c r="A5" s="402"/>
      <c r="B5" s="403"/>
      <c r="C5" s="345"/>
      <c r="D5" s="405"/>
      <c r="E5" s="379"/>
      <c r="F5" s="345"/>
      <c r="G5" s="167" t="s">
        <v>84</v>
      </c>
      <c r="H5" s="135" t="s">
        <v>72</v>
      </c>
      <c r="I5" s="135" t="s">
        <v>83</v>
      </c>
      <c r="J5" s="137" t="s">
        <v>5</v>
      </c>
      <c r="K5" s="167" t="s">
        <v>8</v>
      </c>
      <c r="L5" s="345"/>
      <c r="M5" s="345"/>
      <c r="N5" s="167" t="s">
        <v>39</v>
      </c>
      <c r="O5" s="167" t="s">
        <v>46</v>
      </c>
      <c r="P5" s="345"/>
      <c r="Q5" s="328"/>
    </row>
    <row r="6" spans="1:18" ht="60" customHeight="1">
      <c r="A6" s="323" t="s">
        <v>14</v>
      </c>
      <c r="B6" s="341"/>
      <c r="C6" s="52">
        <v>5100000000</v>
      </c>
      <c r="D6" s="52">
        <v>5100000000</v>
      </c>
      <c r="E6" s="52">
        <v>5100000000</v>
      </c>
      <c r="F6" s="52">
        <v>5100000000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25"/>
      <c r="R6" s="175"/>
    </row>
    <row r="7" spans="1:18" ht="60" customHeight="1">
      <c r="A7" s="323" t="s">
        <v>15</v>
      </c>
      <c r="B7" s="34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25"/>
      <c r="R7" s="175"/>
    </row>
    <row r="8" spans="1:18" ht="60" customHeight="1">
      <c r="A8" s="323" t="s">
        <v>16</v>
      </c>
      <c r="B8" s="34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25"/>
      <c r="R8" s="175"/>
    </row>
    <row r="9" spans="1:18" ht="60" customHeight="1">
      <c r="A9" s="323" t="s">
        <v>17</v>
      </c>
      <c r="B9" s="34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25"/>
      <c r="R9" s="175"/>
    </row>
    <row r="10" spans="1:18" ht="60" customHeight="1">
      <c r="A10" s="323" t="s">
        <v>18</v>
      </c>
      <c r="B10" s="34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25"/>
      <c r="R10" s="175"/>
    </row>
    <row r="11" spans="1:18" ht="60" customHeight="1">
      <c r="A11" s="323" t="s">
        <v>19</v>
      </c>
      <c r="B11" s="34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25"/>
      <c r="R11" s="175"/>
    </row>
    <row r="12" spans="1:18" ht="60" customHeight="1">
      <c r="A12" s="323" t="s">
        <v>20</v>
      </c>
      <c r="B12" s="341"/>
      <c r="C12" s="52">
        <v>4820000000</v>
      </c>
      <c r="D12" s="52">
        <v>4820000000</v>
      </c>
      <c r="E12" s="52">
        <v>4820000000</v>
      </c>
      <c r="F12" s="52">
        <v>4820000000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5"/>
      <c r="R12" s="175"/>
    </row>
    <row r="13" spans="1:18" ht="60" customHeight="1">
      <c r="A13" s="323" t="s">
        <v>10</v>
      </c>
      <c r="B13" s="341"/>
      <c r="C13" s="52">
        <f t="shared" ref="C13:Q13" si="0">SUM(C6:C12)</f>
        <v>9920000000</v>
      </c>
      <c r="D13" s="52">
        <f t="shared" si="0"/>
        <v>9920000000</v>
      </c>
      <c r="E13" s="52">
        <f t="shared" si="0"/>
        <v>9920000000</v>
      </c>
      <c r="F13" s="52">
        <f t="shared" si="0"/>
        <v>9920000000</v>
      </c>
      <c r="G13" s="52">
        <f t="shared" si="0"/>
        <v>0</v>
      </c>
      <c r="H13" s="52">
        <f t="shared" si="0"/>
        <v>0</v>
      </c>
      <c r="I13" s="52"/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 t="shared" si="0"/>
        <v>0</v>
      </c>
      <c r="O13" s="52">
        <f t="shared" si="0"/>
        <v>0</v>
      </c>
      <c r="P13" s="52">
        <f t="shared" si="0"/>
        <v>0</v>
      </c>
      <c r="Q13" s="25">
        <f t="shared" si="0"/>
        <v>0</v>
      </c>
    </row>
    <row r="14" spans="1:18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8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8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9" tint="-0.249977111117893"/>
  </sheetPr>
  <dimension ref="A1:Q20"/>
  <sheetViews>
    <sheetView rightToLeft="1" showWhiteSpace="0" view="pageBreakPreview" topLeftCell="B1" zoomScale="60" zoomScaleNormal="100" zoomScalePageLayoutView="50" workbookViewId="0">
      <selection activeCell="Q6" sqref="F6:Q6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4.140625" style="117" bestFit="1" customWidth="1"/>
    <col min="4" max="4" width="21.28515625" style="117" customWidth="1"/>
    <col min="5" max="5" width="23.42578125" style="117" customWidth="1"/>
    <col min="6" max="6" width="22" style="117" customWidth="1"/>
    <col min="7" max="7" width="14.85546875" style="117" customWidth="1"/>
    <col min="8" max="8" width="18.28515625" style="117" bestFit="1" customWidth="1"/>
    <col min="9" max="10" width="18.7109375" style="117" customWidth="1"/>
    <col min="11" max="11" width="15.85546875" style="117" customWidth="1"/>
    <col min="12" max="13" width="18.42578125" style="117" customWidth="1"/>
    <col min="14" max="16" width="18.7109375" style="117" customWidth="1"/>
    <col min="17" max="17" width="22.5703125" style="117" customWidth="1"/>
    <col min="18" max="16384" width="20.140625" style="117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127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313" t="s">
        <v>193</v>
      </c>
      <c r="L3" s="313"/>
      <c r="M3" s="313"/>
      <c r="N3" s="313"/>
      <c r="O3" s="313"/>
      <c r="P3" s="313"/>
      <c r="Q3" s="31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44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118" t="s">
        <v>84</v>
      </c>
      <c r="H5" s="118" t="s">
        <v>72</v>
      </c>
      <c r="I5" s="118" t="s">
        <v>83</v>
      </c>
      <c r="J5" s="118" t="s">
        <v>5</v>
      </c>
      <c r="K5" s="118" t="s">
        <v>8</v>
      </c>
      <c r="L5" s="345"/>
      <c r="M5" s="345"/>
      <c r="N5" s="118" t="s">
        <v>39</v>
      </c>
      <c r="O5" s="118" t="s">
        <v>46</v>
      </c>
      <c r="P5" s="345"/>
      <c r="Q5" s="328"/>
    </row>
    <row r="6" spans="1:17" ht="60" customHeight="1">
      <c r="A6" s="323" t="s">
        <v>14</v>
      </c>
      <c r="B6" s="341"/>
      <c r="C6" s="52">
        <v>134800000000</v>
      </c>
      <c r="D6" s="52">
        <v>134800000000</v>
      </c>
      <c r="E6" s="52">
        <v>134800000000</v>
      </c>
      <c r="F6" s="52">
        <v>126704061121</v>
      </c>
      <c r="G6" s="52"/>
      <c r="H6" s="52">
        <v>4057938879</v>
      </c>
      <c r="I6" s="52"/>
      <c r="J6" s="52"/>
      <c r="K6" s="52"/>
      <c r="L6" s="52"/>
      <c r="M6" s="52"/>
      <c r="N6" s="52"/>
      <c r="O6" s="52"/>
      <c r="P6" s="52"/>
      <c r="Q6" s="52">
        <v>4038000000</v>
      </c>
    </row>
    <row r="7" spans="1:17" ht="60" customHeight="1">
      <c r="A7" s="323" t="s">
        <v>15</v>
      </c>
      <c r="B7" s="34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ht="60" customHeight="1">
      <c r="A8" s="323" t="s">
        <v>16</v>
      </c>
      <c r="B8" s="34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ht="60" customHeight="1">
      <c r="A9" s="323" t="s">
        <v>17</v>
      </c>
      <c r="B9" s="34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60" customHeight="1">
      <c r="A10" s="323" t="s">
        <v>18</v>
      </c>
      <c r="B10" s="34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ht="60" customHeight="1">
      <c r="A11" s="323" t="s">
        <v>19</v>
      </c>
      <c r="B11" s="34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7"/>
      <c r="P11" s="84"/>
      <c r="Q11" s="27"/>
    </row>
    <row r="12" spans="1:17" ht="60" customHeight="1">
      <c r="A12" s="323" t="s">
        <v>20</v>
      </c>
      <c r="B12" s="34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7"/>
      <c r="P12" s="84"/>
      <c r="Q12" s="27"/>
    </row>
    <row r="13" spans="1:17" ht="60" customHeight="1">
      <c r="A13" s="323" t="s">
        <v>10</v>
      </c>
      <c r="B13" s="341"/>
      <c r="C13" s="52">
        <f>SUM(C6:C12)</f>
        <v>134800000000</v>
      </c>
      <c r="D13" s="52">
        <f t="shared" ref="D13:Q13" si="0">SUM(D6:D12)</f>
        <v>134800000000</v>
      </c>
      <c r="E13" s="52">
        <f t="shared" si="0"/>
        <v>134800000000</v>
      </c>
      <c r="F13" s="52">
        <f t="shared" si="0"/>
        <v>126704061121</v>
      </c>
      <c r="G13" s="52">
        <f t="shared" si="0"/>
        <v>0</v>
      </c>
      <c r="H13" s="52">
        <f t="shared" si="0"/>
        <v>4057938879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 t="shared" si="0"/>
        <v>0</v>
      </c>
      <c r="O13" s="52">
        <f t="shared" si="0"/>
        <v>0</v>
      </c>
      <c r="P13" s="52">
        <f t="shared" si="0"/>
        <v>0</v>
      </c>
      <c r="Q13" s="52">
        <f t="shared" si="0"/>
        <v>4038000000</v>
      </c>
    </row>
    <row r="14" spans="1:17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9" tint="-0.249977111117893"/>
  </sheetPr>
  <dimension ref="A1:Q20"/>
  <sheetViews>
    <sheetView rightToLeft="1" showWhiteSpace="0" view="pageBreakPreview" zoomScale="60" zoomScaleNormal="100" zoomScalePageLayoutView="50" workbookViewId="0">
      <selection activeCell="O6" sqref="F6:O6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1.85546875" style="117" customWidth="1"/>
    <col min="4" max="4" width="21.5703125" style="117" customWidth="1"/>
    <col min="5" max="5" width="20.5703125" style="117" customWidth="1"/>
    <col min="6" max="7" width="18.7109375" style="117" customWidth="1"/>
    <col min="8" max="8" width="14.140625" style="117" customWidth="1"/>
    <col min="9" max="10" width="15.42578125" style="117" customWidth="1"/>
    <col min="11" max="11" width="18.7109375" style="117" customWidth="1"/>
    <col min="12" max="13" width="18.42578125" style="117" customWidth="1"/>
    <col min="14" max="17" width="18.7109375" style="117" customWidth="1"/>
    <col min="18" max="16384" width="20.140625" style="117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127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313" t="s">
        <v>192</v>
      </c>
      <c r="L3" s="313"/>
      <c r="M3" s="313"/>
      <c r="N3" s="313"/>
      <c r="O3" s="313"/>
      <c r="P3" s="313"/>
      <c r="Q3" s="31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14" t="s">
        <v>66</v>
      </c>
      <c r="H4" s="415"/>
      <c r="I4" s="415"/>
      <c r="J4" s="415"/>
      <c r="K4" s="416"/>
      <c r="L4" s="344" t="s">
        <v>35</v>
      </c>
      <c r="M4" s="344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118" t="s">
        <v>84</v>
      </c>
      <c r="H5" s="118" t="s">
        <v>72</v>
      </c>
      <c r="I5" s="136" t="s">
        <v>83</v>
      </c>
      <c r="J5" s="136" t="s">
        <v>5</v>
      </c>
      <c r="K5" s="118" t="s">
        <v>8</v>
      </c>
      <c r="L5" s="345"/>
      <c r="M5" s="345"/>
      <c r="N5" s="118" t="s">
        <v>39</v>
      </c>
      <c r="O5" s="118" t="s">
        <v>46</v>
      </c>
      <c r="P5" s="345"/>
      <c r="Q5" s="328"/>
    </row>
    <row r="6" spans="1:17" ht="60" customHeight="1">
      <c r="A6" s="323" t="s">
        <v>14</v>
      </c>
      <c r="B6" s="341"/>
      <c r="C6" s="52">
        <v>10500000000</v>
      </c>
      <c r="D6" s="52">
        <v>10500000000</v>
      </c>
      <c r="E6" s="52">
        <v>10500000000</v>
      </c>
      <c r="F6" s="52">
        <v>6456573463</v>
      </c>
      <c r="G6" s="52"/>
      <c r="H6" s="52"/>
      <c r="I6" s="52"/>
      <c r="J6" s="52"/>
      <c r="K6" s="52"/>
      <c r="L6" s="52"/>
      <c r="M6" s="52"/>
      <c r="N6" s="52"/>
      <c r="O6" s="52">
        <v>4043426537</v>
      </c>
      <c r="P6" s="84"/>
      <c r="Q6" s="52"/>
    </row>
    <row r="7" spans="1:17" ht="60" customHeight="1">
      <c r="A7" s="323" t="s">
        <v>15</v>
      </c>
      <c r="B7" s="341"/>
      <c r="C7" s="52"/>
      <c r="D7" s="52"/>
      <c r="E7" s="52"/>
      <c r="F7" s="7"/>
      <c r="G7" s="52"/>
      <c r="H7" s="52"/>
      <c r="I7" s="52"/>
      <c r="J7" s="52"/>
      <c r="K7" s="52"/>
      <c r="L7" s="52"/>
      <c r="M7" s="52"/>
      <c r="N7" s="52"/>
      <c r="O7" s="7"/>
      <c r="P7" s="84"/>
      <c r="Q7" s="27"/>
    </row>
    <row r="8" spans="1:17" ht="60" customHeight="1">
      <c r="A8" s="323" t="s">
        <v>16</v>
      </c>
      <c r="B8" s="34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7"/>
      <c r="P8" s="84"/>
      <c r="Q8" s="27"/>
    </row>
    <row r="9" spans="1:17" ht="60" customHeight="1">
      <c r="A9" s="323" t="s">
        <v>17</v>
      </c>
      <c r="B9" s="34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7"/>
      <c r="P9" s="84"/>
      <c r="Q9" s="27"/>
    </row>
    <row r="10" spans="1:17" ht="60" customHeight="1">
      <c r="A10" s="323" t="s">
        <v>18</v>
      </c>
      <c r="B10" s="34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7"/>
      <c r="P10" s="84"/>
      <c r="Q10" s="27"/>
    </row>
    <row r="11" spans="1:17" ht="60" customHeight="1">
      <c r="A11" s="323" t="s">
        <v>19</v>
      </c>
      <c r="B11" s="34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7"/>
      <c r="P11" s="84"/>
      <c r="Q11" s="27"/>
    </row>
    <row r="12" spans="1:17" ht="60" customHeight="1">
      <c r="A12" s="323" t="s">
        <v>20</v>
      </c>
      <c r="B12" s="341"/>
      <c r="C12" s="52">
        <v>1200000000</v>
      </c>
      <c r="D12" s="52">
        <v>1200000000</v>
      </c>
      <c r="E12" s="52">
        <v>1200000000</v>
      </c>
      <c r="F12" s="52">
        <v>1200000000</v>
      </c>
      <c r="G12" s="52"/>
      <c r="H12" s="52"/>
      <c r="I12" s="52"/>
      <c r="J12" s="52"/>
      <c r="K12" s="52"/>
      <c r="L12" s="52"/>
      <c r="M12" s="52"/>
      <c r="N12" s="52"/>
      <c r="O12" s="7"/>
      <c r="P12" s="84"/>
      <c r="Q12" s="27"/>
    </row>
    <row r="13" spans="1:17" ht="60" customHeight="1">
      <c r="A13" s="323" t="s">
        <v>10</v>
      </c>
      <c r="B13" s="341"/>
      <c r="C13" s="52">
        <f t="shared" ref="C13:Q13" si="0">SUM(C6:C12)</f>
        <v>11700000000</v>
      </c>
      <c r="D13" s="52">
        <f t="shared" si="0"/>
        <v>11700000000</v>
      </c>
      <c r="E13" s="52">
        <f t="shared" si="0"/>
        <v>11700000000</v>
      </c>
      <c r="F13" s="52">
        <f t="shared" si="0"/>
        <v>7656573463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 t="shared" si="0"/>
        <v>0</v>
      </c>
      <c r="O13" s="52">
        <f t="shared" si="0"/>
        <v>4043426537</v>
      </c>
      <c r="P13" s="52">
        <f t="shared" si="0"/>
        <v>0</v>
      </c>
      <c r="Q13" s="52">
        <f t="shared" si="0"/>
        <v>0</v>
      </c>
    </row>
    <row r="14" spans="1:17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289" t="s">
        <v>104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9" tint="-0.249977111117893"/>
  </sheetPr>
  <dimension ref="A1:Q20"/>
  <sheetViews>
    <sheetView rightToLeft="1" showWhiteSpace="0" view="pageBreakPreview" zoomScale="60" zoomScaleNormal="100" zoomScalePageLayoutView="50" workbookViewId="0">
      <selection activeCell="J9" sqref="J9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4.28515625" style="117" customWidth="1"/>
    <col min="4" max="4" width="25.5703125" style="117" customWidth="1"/>
    <col min="5" max="5" width="22.7109375" style="117" customWidth="1"/>
    <col min="6" max="6" width="22.5703125" style="117" customWidth="1"/>
    <col min="7" max="7" width="20.5703125" style="117" customWidth="1"/>
    <col min="8" max="8" width="22" style="117" customWidth="1"/>
    <col min="9" max="9" width="18.7109375" style="117" customWidth="1"/>
    <col min="10" max="10" width="10.42578125" style="117" customWidth="1"/>
    <col min="11" max="11" width="18.7109375" style="117" customWidth="1"/>
    <col min="12" max="12" width="12" style="117" customWidth="1"/>
    <col min="13" max="13" width="12.85546875" style="117" customWidth="1"/>
    <col min="14" max="14" width="18.7109375" style="117" customWidth="1"/>
    <col min="15" max="15" width="20.42578125" style="117" customWidth="1"/>
    <col min="16" max="16" width="10.140625" style="117" customWidth="1"/>
    <col min="17" max="17" width="24.140625" style="117" customWidth="1"/>
    <col min="18" max="16384" width="20.140625" style="117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77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293" t="s">
        <v>191</v>
      </c>
      <c r="L3" s="293"/>
      <c r="M3" s="293"/>
      <c r="N3" s="293"/>
      <c r="O3" s="293"/>
      <c r="P3" s="293"/>
      <c r="Q3" s="29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420" t="s">
        <v>6</v>
      </c>
      <c r="N4" s="342" t="s">
        <v>64</v>
      </c>
      <c r="O4" s="343"/>
      <c r="P4" s="378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118" t="s">
        <v>84</v>
      </c>
      <c r="H5" s="118" t="s">
        <v>72</v>
      </c>
      <c r="I5" s="118" t="s">
        <v>83</v>
      </c>
      <c r="J5" s="126" t="s">
        <v>5</v>
      </c>
      <c r="K5" s="118" t="s">
        <v>8</v>
      </c>
      <c r="L5" s="345"/>
      <c r="M5" s="421"/>
      <c r="N5" s="118" t="s">
        <v>39</v>
      </c>
      <c r="O5" s="118" t="s">
        <v>46</v>
      </c>
      <c r="P5" s="379"/>
      <c r="Q5" s="328"/>
    </row>
    <row r="6" spans="1:17" ht="60" customHeight="1">
      <c r="A6" s="323" t="s">
        <v>14</v>
      </c>
      <c r="B6" s="341"/>
      <c r="C6" s="52">
        <v>1137304000000</v>
      </c>
      <c r="D6" s="52">
        <v>1137304000000</v>
      </c>
      <c r="E6" s="52">
        <v>1137304000000</v>
      </c>
      <c r="F6" s="52">
        <v>1044009404325</v>
      </c>
      <c r="G6" s="52"/>
      <c r="H6" s="52"/>
      <c r="I6" s="52"/>
      <c r="J6" s="52"/>
      <c r="K6" s="52">
        <v>597471104</v>
      </c>
      <c r="L6" s="52"/>
      <c r="M6" s="52"/>
      <c r="N6" s="52"/>
      <c r="O6" s="52">
        <v>24391124571</v>
      </c>
      <c r="P6" s="52"/>
      <c r="Q6" s="52">
        <v>68306000000</v>
      </c>
    </row>
    <row r="7" spans="1:17" ht="60" customHeight="1">
      <c r="A7" s="323" t="s">
        <v>15</v>
      </c>
      <c r="B7" s="341"/>
      <c r="C7" s="52">
        <v>151250000000</v>
      </c>
      <c r="D7" s="52">
        <v>151250000000</v>
      </c>
      <c r="E7" s="52">
        <v>151250000000</v>
      </c>
      <c r="F7" s="52">
        <v>77543246629</v>
      </c>
      <c r="G7" s="52"/>
      <c r="H7" s="52"/>
      <c r="I7" s="52"/>
      <c r="J7" s="52"/>
      <c r="K7" s="52"/>
      <c r="L7" s="52"/>
      <c r="M7" s="52"/>
      <c r="N7" s="52"/>
      <c r="O7" s="52">
        <v>73706753371</v>
      </c>
      <c r="P7" s="52"/>
      <c r="Q7" s="52"/>
    </row>
    <row r="8" spans="1:17" ht="60" customHeight="1">
      <c r="A8" s="323" t="s">
        <v>16</v>
      </c>
      <c r="B8" s="34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ht="60" customHeight="1">
      <c r="A9" s="323" t="s">
        <v>17</v>
      </c>
      <c r="B9" s="34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60" customHeight="1">
      <c r="A10" s="323" t="s">
        <v>18</v>
      </c>
      <c r="B10" s="34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ht="60" customHeight="1">
      <c r="A11" s="323" t="s">
        <v>19</v>
      </c>
      <c r="B11" s="341"/>
      <c r="C11" s="52">
        <v>15000000000</v>
      </c>
      <c r="D11" s="52">
        <v>15000000000</v>
      </c>
      <c r="E11" s="52">
        <v>15000000000</v>
      </c>
      <c r="F11" s="52">
        <v>15000000000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ht="60" customHeight="1">
      <c r="A12" s="323" t="s">
        <v>20</v>
      </c>
      <c r="B12" s="341"/>
      <c r="C12" s="52">
        <v>21096000000</v>
      </c>
      <c r="D12" s="52">
        <v>21096000000</v>
      </c>
      <c r="E12" s="52">
        <v>21096000000</v>
      </c>
      <c r="F12" s="52">
        <v>13990850986</v>
      </c>
      <c r="G12" s="52"/>
      <c r="H12" s="52"/>
      <c r="I12" s="52"/>
      <c r="J12" s="52"/>
      <c r="K12" s="52"/>
      <c r="L12" s="52"/>
      <c r="M12" s="52"/>
      <c r="N12" s="52"/>
      <c r="O12" s="52">
        <v>7105149014</v>
      </c>
      <c r="P12" s="52"/>
      <c r="Q12" s="52"/>
    </row>
    <row r="13" spans="1:17" ht="60" customHeight="1">
      <c r="A13" s="323" t="s">
        <v>10</v>
      </c>
      <c r="B13" s="341"/>
      <c r="C13" s="52">
        <f>SUM(C6:C12)</f>
        <v>1324650000000</v>
      </c>
      <c r="D13" s="52">
        <f t="shared" ref="D13:Q13" si="0">SUM(D6:D12)</f>
        <v>1324650000000</v>
      </c>
      <c r="E13" s="52">
        <f t="shared" si="0"/>
        <v>1324650000000</v>
      </c>
      <c r="F13" s="52">
        <f t="shared" si="0"/>
        <v>1150543501940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597471014</v>
      </c>
      <c r="L13" s="52">
        <f t="shared" si="0"/>
        <v>0</v>
      </c>
      <c r="M13" s="52">
        <f t="shared" si="0"/>
        <v>0</v>
      </c>
      <c r="N13" s="52">
        <f t="shared" si="0"/>
        <v>0</v>
      </c>
      <c r="O13" s="52">
        <f t="shared" si="0"/>
        <v>105203026956</v>
      </c>
      <c r="P13" s="52">
        <f t="shared" si="0"/>
        <v>0</v>
      </c>
      <c r="Q13" s="52">
        <f t="shared" si="0"/>
        <v>68306000000</v>
      </c>
    </row>
    <row r="14" spans="1:17" ht="75" customHeight="1" thickBot="1">
      <c r="A14" s="417" t="s">
        <v>233</v>
      </c>
      <c r="B14" s="418"/>
      <c r="C14" s="418"/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9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B6" sqref="B6"/>
    </sheetView>
  </sheetViews>
  <sheetFormatPr defaultColWidth="20.140625" defaultRowHeight="21"/>
  <cols>
    <col min="1" max="1" width="26.5703125" style="259" customWidth="1"/>
    <col min="2" max="12" width="20.140625" style="259" customWidth="1"/>
    <col min="13" max="16384" width="20.140625" style="259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252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93" t="s">
        <v>239</v>
      </c>
      <c r="I2" s="293"/>
      <c r="J2" s="293"/>
      <c r="K2" s="293"/>
      <c r="L2" s="293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5" t="s">
        <v>251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1" t="s">
        <v>63</v>
      </c>
      <c r="J4" s="311"/>
      <c r="K4" s="309" t="s">
        <v>31</v>
      </c>
      <c r="L4" s="297" t="s">
        <v>59</v>
      </c>
    </row>
    <row r="5" spans="1:12" ht="45" customHeight="1">
      <c r="A5" s="308"/>
      <c r="B5" s="310"/>
      <c r="C5" s="152"/>
      <c r="D5" s="152"/>
      <c r="E5" s="152"/>
      <c r="F5" s="152"/>
      <c r="G5" s="152"/>
      <c r="H5" s="152"/>
      <c r="I5" s="260" t="s">
        <v>1</v>
      </c>
      <c r="J5" s="260" t="s">
        <v>2</v>
      </c>
      <c r="K5" s="310"/>
      <c r="L5" s="298"/>
    </row>
    <row r="6" spans="1:12" ht="52.5" customHeight="1">
      <c r="A6" s="258" t="s">
        <v>14</v>
      </c>
      <c r="B6" s="19">
        <v>1000000000000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SUM(B6:K6)</f>
        <v>1000000000000</v>
      </c>
    </row>
    <row r="7" spans="1:12" ht="52.5" customHeight="1">
      <c r="A7" s="258" t="s">
        <v>15</v>
      </c>
      <c r="B7" s="19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52.5" customHeight="1">
      <c r="A8" s="258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52.5" customHeight="1">
      <c r="A9" s="258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52.5" customHeight="1">
      <c r="A10" s="258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52.5" customHeight="1">
      <c r="A11" s="258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52.5" customHeight="1">
      <c r="A12" s="258" t="s">
        <v>20</v>
      </c>
      <c r="B12" s="19"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>
        <f>SUM(B12:K12)</f>
        <v>0</v>
      </c>
    </row>
    <row r="13" spans="1:12" ht="52.5" customHeight="1" thickBot="1">
      <c r="A13" s="70" t="s">
        <v>10</v>
      </c>
      <c r="B13" s="19">
        <f>SUM(B6:B12)</f>
        <v>1000000000000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f>SUM(L6:L12)</f>
        <v>1000000000000</v>
      </c>
    </row>
    <row r="14" spans="1:12" ht="81.75" customHeight="1">
      <c r="A14" s="291" t="s">
        <v>168</v>
      </c>
      <c r="B14" s="291"/>
      <c r="C14" s="291"/>
      <c r="D14" s="291"/>
      <c r="E14" s="292" t="s">
        <v>158</v>
      </c>
      <c r="F14" s="292"/>
      <c r="G14" s="292"/>
      <c r="H14" s="292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57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56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7:L17"/>
    <mergeCell ref="A18:K18"/>
    <mergeCell ref="A19:L19"/>
    <mergeCell ref="A14:D14"/>
    <mergeCell ref="E14:H14"/>
    <mergeCell ref="I14:L14"/>
    <mergeCell ref="A15:K15"/>
    <mergeCell ref="A16:C16"/>
    <mergeCell ref="F16:G16"/>
    <mergeCell ref="J16:L16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92D050"/>
  </sheetPr>
  <dimension ref="A1:Q20"/>
  <sheetViews>
    <sheetView rightToLeft="1" showWhiteSpace="0" view="pageBreakPreview" zoomScale="60" zoomScaleNormal="100" zoomScalePageLayoutView="50" workbookViewId="0">
      <selection activeCell="Q6" sqref="F6:Q12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7" style="117" customWidth="1"/>
    <col min="4" max="4" width="29.140625" style="117" customWidth="1"/>
    <col min="5" max="5" width="27" style="117" customWidth="1"/>
    <col min="6" max="6" width="24" style="117" customWidth="1"/>
    <col min="7" max="7" width="18.7109375" style="117" customWidth="1"/>
    <col min="8" max="8" width="20.42578125" style="117" customWidth="1"/>
    <col min="9" max="10" width="18.7109375" style="117" customWidth="1"/>
    <col min="11" max="11" width="20.85546875" style="117" customWidth="1"/>
    <col min="12" max="12" width="14.42578125" style="117" customWidth="1"/>
    <col min="13" max="13" width="11.5703125" style="117" customWidth="1"/>
    <col min="14" max="14" width="10.85546875" style="117" customWidth="1"/>
    <col min="15" max="15" width="23.28515625" style="117" customWidth="1"/>
    <col min="16" max="16" width="11.140625" style="117" customWidth="1"/>
    <col min="17" max="17" width="31.5703125" style="117" customWidth="1"/>
    <col min="18" max="16384" width="20.140625" style="117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77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313" t="s">
        <v>190</v>
      </c>
      <c r="L3" s="313"/>
      <c r="M3" s="313"/>
      <c r="N3" s="313"/>
      <c r="O3" s="313"/>
      <c r="P3" s="313"/>
      <c r="Q3" s="31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44" t="s">
        <v>6</v>
      </c>
      <c r="N4" s="342" t="s">
        <v>64</v>
      </c>
      <c r="O4" s="343"/>
      <c r="P4" s="420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118" t="s">
        <v>84</v>
      </c>
      <c r="H5" s="118" t="s">
        <v>72</v>
      </c>
      <c r="I5" s="118" t="s">
        <v>83</v>
      </c>
      <c r="J5" s="118" t="s">
        <v>5</v>
      </c>
      <c r="K5" s="118" t="s">
        <v>8</v>
      </c>
      <c r="L5" s="345"/>
      <c r="M5" s="345"/>
      <c r="N5" s="118" t="s">
        <v>39</v>
      </c>
      <c r="O5" s="118" t="s">
        <v>46</v>
      </c>
      <c r="P5" s="421"/>
      <c r="Q5" s="328"/>
    </row>
    <row r="6" spans="1:17" ht="60" customHeight="1">
      <c r="A6" s="323" t="s">
        <v>14</v>
      </c>
      <c r="B6" s="341"/>
      <c r="C6" s="52">
        <v>1755069000000</v>
      </c>
      <c r="D6" s="52">
        <v>1755069000000</v>
      </c>
      <c r="E6" s="52">
        <v>1755069000000</v>
      </c>
      <c r="F6" s="52">
        <v>1657683076529</v>
      </c>
      <c r="G6" s="52">
        <v>3059144000</v>
      </c>
      <c r="H6" s="52">
        <v>6789509038</v>
      </c>
      <c r="I6" s="52"/>
      <c r="J6" s="52"/>
      <c r="K6" s="52"/>
      <c r="L6" s="52"/>
      <c r="M6" s="52"/>
      <c r="N6" s="52"/>
      <c r="O6" s="52">
        <v>78994270433</v>
      </c>
      <c r="P6" s="52"/>
      <c r="Q6" s="52">
        <v>8543000000</v>
      </c>
    </row>
    <row r="7" spans="1:17" ht="60" customHeight="1">
      <c r="A7" s="323" t="s">
        <v>15</v>
      </c>
      <c r="B7" s="34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ht="60" customHeight="1">
      <c r="A8" s="323" t="s">
        <v>16</v>
      </c>
      <c r="B8" s="34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ht="60" customHeight="1">
      <c r="A9" s="323" t="s">
        <v>17</v>
      </c>
      <c r="B9" s="34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60" customHeight="1">
      <c r="A10" s="323" t="s">
        <v>18</v>
      </c>
      <c r="B10" s="34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ht="60" customHeight="1">
      <c r="A11" s="323" t="s">
        <v>19</v>
      </c>
      <c r="B11" s="341"/>
      <c r="C11" s="52">
        <v>185000000000</v>
      </c>
      <c r="D11" s="52">
        <v>185000000000</v>
      </c>
      <c r="E11" s="52">
        <v>185000000000</v>
      </c>
      <c r="F11" s="52">
        <v>185000000000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ht="60" customHeight="1">
      <c r="A12" s="323" t="s">
        <v>20</v>
      </c>
      <c r="B12" s="341"/>
      <c r="C12" s="52">
        <v>24931000000</v>
      </c>
      <c r="D12" s="52">
        <v>24931000000</v>
      </c>
      <c r="E12" s="52">
        <v>24931000000</v>
      </c>
      <c r="F12" s="52">
        <v>5187408000</v>
      </c>
      <c r="G12" s="52"/>
      <c r="H12" s="52"/>
      <c r="I12" s="52"/>
      <c r="J12" s="52"/>
      <c r="K12" s="52"/>
      <c r="L12" s="52"/>
      <c r="M12" s="52"/>
      <c r="N12" s="52"/>
      <c r="O12" s="52">
        <v>14743792000</v>
      </c>
      <c r="P12" s="52"/>
      <c r="Q12" s="52">
        <v>5000000000</v>
      </c>
    </row>
    <row r="13" spans="1:17" ht="60" customHeight="1">
      <c r="A13" s="323" t="s">
        <v>10</v>
      </c>
      <c r="B13" s="341"/>
      <c r="C13" s="52">
        <f>SUM(C6:C12)</f>
        <v>1965000000000</v>
      </c>
      <c r="D13" s="52">
        <f t="shared" ref="D13:Q13" si="0">SUM(D6:D12)</f>
        <v>1965000000000</v>
      </c>
      <c r="E13" s="52">
        <f t="shared" si="0"/>
        <v>1965000000000</v>
      </c>
      <c r="F13" s="52">
        <f>SUM(F6:F12)</f>
        <v>1847870484529</v>
      </c>
      <c r="G13" s="52">
        <f t="shared" si="0"/>
        <v>3059144000</v>
      </c>
      <c r="H13" s="52">
        <f t="shared" si="0"/>
        <v>6789509038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 t="shared" si="0"/>
        <v>0</v>
      </c>
      <c r="O13" s="52">
        <f>SUM(O6:O12)</f>
        <v>93738062433</v>
      </c>
      <c r="P13" s="52">
        <f t="shared" si="0"/>
        <v>0</v>
      </c>
      <c r="Q13" s="52">
        <f t="shared" si="0"/>
        <v>13543000000</v>
      </c>
    </row>
    <row r="14" spans="1:17" ht="96" customHeight="1" thickBot="1">
      <c r="A14" s="422" t="s">
        <v>233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4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9" tint="-0.249977111117893"/>
  </sheetPr>
  <dimension ref="A1:T20"/>
  <sheetViews>
    <sheetView rightToLeft="1" showWhiteSpace="0" view="pageBreakPreview" zoomScale="60" zoomScaleNormal="100" zoomScalePageLayoutView="50" workbookViewId="0">
      <selection activeCell="A10" sqref="A10:B10"/>
    </sheetView>
  </sheetViews>
  <sheetFormatPr defaultColWidth="20.140625" defaultRowHeight="21"/>
  <cols>
    <col min="1" max="1" width="8" style="117" bestFit="1" customWidth="1"/>
    <col min="2" max="2" width="11.42578125" style="117" customWidth="1"/>
    <col min="3" max="3" width="27.7109375" style="117" customWidth="1"/>
    <col min="4" max="5" width="27.28515625" style="117" customWidth="1"/>
    <col min="6" max="6" width="28.5703125" style="117" customWidth="1"/>
    <col min="7" max="7" width="28" style="117" customWidth="1"/>
    <col min="8" max="8" width="27.28515625" style="117" customWidth="1"/>
    <col min="9" max="9" width="23.42578125" style="117" bestFit="1" customWidth="1"/>
    <col min="10" max="10" width="18.7109375" style="117" customWidth="1"/>
    <col min="11" max="11" width="24" style="117" customWidth="1"/>
    <col min="12" max="12" width="9.85546875" style="117" customWidth="1"/>
    <col min="13" max="13" width="14.5703125" style="117" customWidth="1"/>
    <col min="14" max="14" width="26.5703125" style="117" customWidth="1"/>
    <col min="15" max="15" width="23.42578125" style="117" bestFit="1" customWidth="1"/>
    <col min="16" max="16" width="16.7109375" style="117" customWidth="1"/>
    <col min="17" max="17" width="21.7109375" style="117" bestFit="1" customWidth="1"/>
    <col min="18" max="16384" width="20.140625" style="117"/>
  </cols>
  <sheetData>
    <row r="1" spans="1:20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27" t="s">
        <v>118</v>
      </c>
      <c r="Q1" s="427"/>
    </row>
    <row r="2" spans="1:20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20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428" t="s">
        <v>189</v>
      </c>
      <c r="L3" s="313"/>
      <c r="M3" s="313"/>
      <c r="N3" s="313"/>
      <c r="O3" s="313"/>
      <c r="P3" s="313"/>
      <c r="Q3" s="313"/>
    </row>
    <row r="4" spans="1:20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78" t="s">
        <v>6</v>
      </c>
      <c r="N4" s="342" t="s">
        <v>64</v>
      </c>
      <c r="O4" s="343"/>
      <c r="P4" s="344" t="s">
        <v>98</v>
      </c>
      <c r="Q4" s="327" t="s">
        <v>108</v>
      </c>
    </row>
    <row r="5" spans="1:20" ht="45" customHeight="1">
      <c r="A5" s="402"/>
      <c r="B5" s="403"/>
      <c r="C5" s="345"/>
      <c r="D5" s="405"/>
      <c r="E5" s="379"/>
      <c r="F5" s="345"/>
      <c r="G5" s="167" t="s">
        <v>84</v>
      </c>
      <c r="H5" s="167" t="s">
        <v>72</v>
      </c>
      <c r="I5" s="167" t="s">
        <v>83</v>
      </c>
      <c r="J5" s="167" t="s">
        <v>5</v>
      </c>
      <c r="K5" s="167" t="s">
        <v>8</v>
      </c>
      <c r="L5" s="345"/>
      <c r="M5" s="379"/>
      <c r="N5" s="167" t="s">
        <v>39</v>
      </c>
      <c r="O5" s="167" t="s">
        <v>46</v>
      </c>
      <c r="P5" s="345"/>
      <c r="Q5" s="328"/>
    </row>
    <row r="6" spans="1:20" ht="60" customHeight="1">
      <c r="A6" s="425" t="s">
        <v>14</v>
      </c>
      <c r="B6" s="426"/>
      <c r="C6" s="138">
        <v>6344892000000</v>
      </c>
      <c r="D6" s="138">
        <v>6344892000000</v>
      </c>
      <c r="E6" s="138">
        <v>6344892000000</v>
      </c>
      <c r="F6" s="138">
        <v>5655211006821</v>
      </c>
      <c r="G6" s="138"/>
      <c r="H6" s="138">
        <v>349582612053</v>
      </c>
      <c r="I6" s="138">
        <v>148937000000</v>
      </c>
      <c r="J6" s="138"/>
      <c r="K6" s="138">
        <v>39240000000</v>
      </c>
      <c r="L6" s="138"/>
      <c r="M6" s="138"/>
      <c r="N6" s="138"/>
      <c r="O6" s="138">
        <v>102944381126</v>
      </c>
      <c r="P6" s="138"/>
      <c r="Q6" s="185">
        <v>48977000000</v>
      </c>
    </row>
    <row r="7" spans="1:20" ht="60" customHeight="1">
      <c r="A7" s="425" t="s">
        <v>15</v>
      </c>
      <c r="B7" s="426"/>
      <c r="C7" s="138">
        <v>20000000000</v>
      </c>
      <c r="D7" s="138">
        <v>20000000000</v>
      </c>
      <c r="E7" s="138">
        <v>20000000000</v>
      </c>
      <c r="F7" s="138"/>
      <c r="G7" s="138"/>
      <c r="H7" s="138">
        <v>20000000000</v>
      </c>
      <c r="I7" s="138"/>
      <c r="J7" s="138"/>
      <c r="K7" s="138"/>
      <c r="L7" s="138"/>
      <c r="M7" s="138"/>
      <c r="N7" s="138"/>
      <c r="O7" s="138"/>
      <c r="P7" s="138"/>
      <c r="Q7" s="185"/>
    </row>
    <row r="8" spans="1:20" ht="60" customHeight="1">
      <c r="A8" s="425" t="s">
        <v>16</v>
      </c>
      <c r="B8" s="426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85"/>
    </row>
    <row r="9" spans="1:20" ht="60" customHeight="1">
      <c r="A9" s="425" t="s">
        <v>17</v>
      </c>
      <c r="B9" s="426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85"/>
      <c r="T9" s="277"/>
    </row>
    <row r="10" spans="1:20" ht="60" customHeight="1">
      <c r="A10" s="425" t="s">
        <v>18</v>
      </c>
      <c r="B10" s="426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85"/>
    </row>
    <row r="11" spans="1:20" ht="60" customHeight="1">
      <c r="A11" s="425" t="s">
        <v>19</v>
      </c>
      <c r="B11" s="426"/>
      <c r="C11" s="138">
        <v>110000000000</v>
      </c>
      <c r="D11" s="138">
        <v>110000000000</v>
      </c>
      <c r="E11" s="138">
        <v>110000000000</v>
      </c>
      <c r="F11" s="138">
        <v>110000000000</v>
      </c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85"/>
    </row>
    <row r="12" spans="1:20" ht="60" customHeight="1">
      <c r="A12" s="425" t="s">
        <v>20</v>
      </c>
      <c r="B12" s="426"/>
      <c r="C12" s="138">
        <v>24608000000</v>
      </c>
      <c r="D12" s="138">
        <v>24608000000</v>
      </c>
      <c r="E12" s="138">
        <v>24608000000</v>
      </c>
      <c r="F12" s="138">
        <v>4788800000</v>
      </c>
      <c r="G12" s="138"/>
      <c r="H12" s="138"/>
      <c r="I12" s="138"/>
      <c r="J12" s="138"/>
      <c r="K12" s="138"/>
      <c r="L12" s="138"/>
      <c r="M12" s="138"/>
      <c r="N12" s="138"/>
      <c r="O12" s="138">
        <v>19819200000</v>
      </c>
      <c r="P12" s="138"/>
      <c r="Q12" s="185"/>
    </row>
    <row r="13" spans="1:20" ht="60" customHeight="1">
      <c r="A13" s="425" t="s">
        <v>10</v>
      </c>
      <c r="B13" s="426"/>
      <c r="C13" s="138">
        <f>SUM(C6:C12)</f>
        <v>6499500000000</v>
      </c>
      <c r="D13" s="138">
        <f>SUM(D6:D12)</f>
        <v>6499500000000</v>
      </c>
      <c r="E13" s="138">
        <f>SUM(E6:E12)</f>
        <v>6499500000000</v>
      </c>
      <c r="F13" s="138">
        <f>SUM(F6:F12)</f>
        <v>5769999806821</v>
      </c>
      <c r="G13" s="138">
        <f t="shared" ref="G13:Q13" si="0">SUM(G6:G12)</f>
        <v>0</v>
      </c>
      <c r="H13" s="138">
        <f t="shared" si="0"/>
        <v>369582612053</v>
      </c>
      <c r="I13" s="138">
        <f t="shared" si="0"/>
        <v>148937000000</v>
      </c>
      <c r="J13" s="138">
        <f t="shared" si="0"/>
        <v>0</v>
      </c>
      <c r="K13" s="138">
        <f t="shared" si="0"/>
        <v>39240000000</v>
      </c>
      <c r="L13" s="138">
        <f t="shared" si="0"/>
        <v>0</v>
      </c>
      <c r="M13" s="138">
        <f t="shared" si="0"/>
        <v>0</v>
      </c>
      <c r="N13" s="138"/>
      <c r="O13" s="138">
        <f t="shared" si="0"/>
        <v>122763581126</v>
      </c>
      <c r="P13" s="138">
        <f t="shared" si="0"/>
        <v>0</v>
      </c>
      <c r="Q13" s="185">
        <f t="shared" si="0"/>
        <v>48977000000</v>
      </c>
    </row>
    <row r="14" spans="1:20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20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20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2">
    <mergeCell ref="P1:Q1"/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38" orientation="landscape" r:id="rId1"/>
  <headerFooter>
    <oddFooter>&amp;C&amp;"B Nazanin,Regular"&amp;14 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0"/>
  <sheetViews>
    <sheetView rightToLeft="1" showWhiteSpace="0" view="pageBreakPreview" zoomScale="60" zoomScaleNormal="100" zoomScalePageLayoutView="50" workbookViewId="0">
      <selection activeCell="H17" sqref="H17:J17"/>
    </sheetView>
  </sheetViews>
  <sheetFormatPr defaultColWidth="20.140625" defaultRowHeight="21"/>
  <cols>
    <col min="1" max="1" width="8" style="275" bestFit="1" customWidth="1"/>
    <col min="2" max="2" width="14.5703125" style="275" customWidth="1"/>
    <col min="3" max="3" width="24.140625" style="275" bestFit="1" customWidth="1"/>
    <col min="4" max="4" width="22" style="275" customWidth="1"/>
    <col min="5" max="5" width="22.7109375" style="275" bestFit="1" customWidth="1"/>
    <col min="6" max="6" width="24" style="275" customWidth="1"/>
    <col min="7" max="7" width="18.7109375" style="275" customWidth="1"/>
    <col min="8" max="8" width="19.7109375" style="275" bestFit="1" customWidth="1"/>
    <col min="9" max="10" width="18.7109375" style="275" customWidth="1"/>
    <col min="11" max="11" width="15.140625" style="275" customWidth="1"/>
    <col min="12" max="12" width="18.42578125" style="275" customWidth="1"/>
    <col min="13" max="13" width="15.28515625" style="275" customWidth="1"/>
    <col min="14" max="14" width="18.7109375" style="275" customWidth="1"/>
    <col min="15" max="15" width="21.28515625" style="275" customWidth="1"/>
    <col min="16" max="16" width="18.7109375" style="275" customWidth="1"/>
    <col min="17" max="17" width="21.140625" style="275" customWidth="1"/>
    <col min="18" max="18" width="24.140625" style="275" bestFit="1" customWidth="1"/>
    <col min="19" max="16384" width="20.140625" style="275"/>
  </cols>
  <sheetData>
    <row r="1" spans="1:18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272"/>
      <c r="Q1" s="276" t="s">
        <v>118</v>
      </c>
    </row>
    <row r="2" spans="1:18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8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428" t="s">
        <v>186</v>
      </c>
      <c r="L3" s="313"/>
      <c r="M3" s="313"/>
      <c r="N3" s="313"/>
      <c r="O3" s="313"/>
      <c r="P3" s="313"/>
      <c r="Q3" s="313"/>
    </row>
    <row r="4" spans="1:18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29" t="s">
        <v>66</v>
      </c>
      <c r="H4" s="430"/>
      <c r="I4" s="430"/>
      <c r="J4" s="430"/>
      <c r="K4" s="431"/>
      <c r="L4" s="344" t="s">
        <v>35</v>
      </c>
      <c r="M4" s="378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8" ht="45" customHeight="1">
      <c r="A5" s="402"/>
      <c r="B5" s="403"/>
      <c r="C5" s="345"/>
      <c r="D5" s="405"/>
      <c r="E5" s="379"/>
      <c r="F5" s="345"/>
      <c r="G5" s="274" t="s">
        <v>84</v>
      </c>
      <c r="H5" s="274" t="s">
        <v>72</v>
      </c>
      <c r="I5" s="274" t="s">
        <v>83</v>
      </c>
      <c r="J5" s="274" t="s">
        <v>5</v>
      </c>
      <c r="K5" s="274" t="s">
        <v>8</v>
      </c>
      <c r="L5" s="345"/>
      <c r="M5" s="379"/>
      <c r="N5" s="274" t="s">
        <v>39</v>
      </c>
      <c r="O5" s="274" t="s">
        <v>46</v>
      </c>
      <c r="P5" s="345"/>
      <c r="Q5" s="328"/>
    </row>
    <row r="6" spans="1:18" ht="60" customHeight="1">
      <c r="A6" s="323" t="s">
        <v>14</v>
      </c>
      <c r="B6" s="341"/>
      <c r="C6" s="269">
        <v>398243000000</v>
      </c>
      <c r="D6" s="269">
        <v>312033000000</v>
      </c>
      <c r="E6" s="269">
        <v>312033000000</v>
      </c>
      <c r="F6" s="52">
        <v>221988552545</v>
      </c>
      <c r="G6" s="52"/>
      <c r="H6" s="52">
        <v>46456000000</v>
      </c>
      <c r="I6" s="52"/>
      <c r="J6" s="52"/>
      <c r="K6" s="52"/>
      <c r="L6" s="52"/>
      <c r="M6" s="52"/>
      <c r="N6" s="52"/>
      <c r="O6" s="52">
        <v>22033447455</v>
      </c>
      <c r="P6" s="52"/>
      <c r="Q6" s="52">
        <v>21555000000</v>
      </c>
      <c r="R6" s="255">
        <f>SUM(O6:Q6)</f>
        <v>43588447455</v>
      </c>
    </row>
    <row r="7" spans="1:18" ht="60" customHeight="1">
      <c r="A7" s="323" t="s">
        <v>15</v>
      </c>
      <c r="B7" s="341"/>
      <c r="C7" s="269">
        <v>11000000000</v>
      </c>
      <c r="D7" s="269">
        <v>11000000000</v>
      </c>
      <c r="E7" s="269">
        <v>11000000000</v>
      </c>
      <c r="F7" s="52"/>
      <c r="G7" s="52"/>
      <c r="H7" s="52"/>
      <c r="I7" s="52"/>
      <c r="J7" s="52"/>
      <c r="K7" s="52"/>
      <c r="L7" s="52"/>
      <c r="M7" s="52"/>
      <c r="N7" s="52"/>
      <c r="O7" s="52">
        <v>11000000000</v>
      </c>
      <c r="P7" s="52"/>
      <c r="Q7" s="52"/>
      <c r="R7" s="255">
        <f t="shared" ref="R7:R13" si="0">SUM(O7:Q7)</f>
        <v>11000000000</v>
      </c>
    </row>
    <row r="8" spans="1:18" ht="60" customHeight="1">
      <c r="A8" s="323" t="s">
        <v>16</v>
      </c>
      <c r="B8" s="341"/>
      <c r="C8" s="269"/>
      <c r="D8" s="269"/>
      <c r="E8" s="269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255">
        <f t="shared" si="0"/>
        <v>0</v>
      </c>
    </row>
    <row r="9" spans="1:18" ht="60" customHeight="1">
      <c r="A9" s="323" t="s">
        <v>17</v>
      </c>
      <c r="B9" s="341"/>
      <c r="C9" s="269"/>
      <c r="D9" s="269"/>
      <c r="E9" s="269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255">
        <f t="shared" si="0"/>
        <v>0</v>
      </c>
    </row>
    <row r="10" spans="1:18" ht="60" customHeight="1">
      <c r="A10" s="323" t="s">
        <v>18</v>
      </c>
      <c r="B10" s="341"/>
      <c r="C10" s="269"/>
      <c r="D10" s="269"/>
      <c r="E10" s="269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255">
        <f t="shared" si="0"/>
        <v>0</v>
      </c>
    </row>
    <row r="11" spans="1:18" ht="60" customHeight="1">
      <c r="A11" s="323" t="s">
        <v>19</v>
      </c>
      <c r="B11" s="341"/>
      <c r="C11" s="269">
        <v>3000000000</v>
      </c>
      <c r="D11" s="269">
        <v>3000000000</v>
      </c>
      <c r="E11" s="269">
        <v>3000000000</v>
      </c>
      <c r="F11" s="269"/>
      <c r="G11" s="52"/>
      <c r="H11" s="52"/>
      <c r="I11" s="52"/>
      <c r="J11" s="52"/>
      <c r="K11" s="52"/>
      <c r="L11" s="52"/>
      <c r="M11" s="52"/>
      <c r="N11" s="52"/>
      <c r="O11" s="52">
        <v>3000000000</v>
      </c>
      <c r="P11" s="52"/>
      <c r="Q11" s="52"/>
      <c r="R11" s="255">
        <f t="shared" si="0"/>
        <v>3000000000</v>
      </c>
    </row>
    <row r="12" spans="1:18" ht="60" customHeight="1">
      <c r="A12" s="323" t="s">
        <v>20</v>
      </c>
      <c r="B12" s="341"/>
      <c r="C12" s="269">
        <v>15000000000</v>
      </c>
      <c r="D12" s="269">
        <v>15000000000</v>
      </c>
      <c r="E12" s="269">
        <v>15000000000</v>
      </c>
      <c r="F12" s="269"/>
      <c r="G12" s="52"/>
      <c r="H12" s="52"/>
      <c r="I12" s="52"/>
      <c r="J12" s="52"/>
      <c r="K12" s="52"/>
      <c r="L12" s="52"/>
      <c r="M12" s="52"/>
      <c r="N12" s="52"/>
      <c r="O12" s="52">
        <v>10500000000</v>
      </c>
      <c r="P12" s="52"/>
      <c r="Q12" s="52">
        <v>4500000000</v>
      </c>
      <c r="R12" s="255">
        <f t="shared" si="0"/>
        <v>15000000000</v>
      </c>
    </row>
    <row r="13" spans="1:18" ht="60" customHeight="1">
      <c r="A13" s="323" t="s">
        <v>10</v>
      </c>
      <c r="B13" s="341"/>
      <c r="C13" s="267">
        <f>SUM(C6:C12)</f>
        <v>427243000000</v>
      </c>
      <c r="D13" s="268">
        <f>SUM(D6:D12)</f>
        <v>341033000000</v>
      </c>
      <c r="E13" s="268">
        <f>SUM(E6:E12)</f>
        <v>341033000000</v>
      </c>
      <c r="F13" s="268">
        <f t="shared" ref="F13:Q13" si="1">SUM(F6:F12)</f>
        <v>221988552545</v>
      </c>
      <c r="G13" s="268">
        <f t="shared" si="1"/>
        <v>0</v>
      </c>
      <c r="H13" s="268">
        <f t="shared" si="1"/>
        <v>46456000000</v>
      </c>
      <c r="I13" s="268">
        <f t="shared" si="1"/>
        <v>0</v>
      </c>
      <c r="J13" s="268">
        <f t="shared" si="1"/>
        <v>0</v>
      </c>
      <c r="K13" s="268">
        <f t="shared" si="1"/>
        <v>0</v>
      </c>
      <c r="L13" s="268">
        <f t="shared" si="1"/>
        <v>0</v>
      </c>
      <c r="M13" s="268">
        <f t="shared" si="1"/>
        <v>0</v>
      </c>
      <c r="N13" s="268">
        <f t="shared" si="1"/>
        <v>0</v>
      </c>
      <c r="O13" s="268">
        <f t="shared" si="1"/>
        <v>46533447455</v>
      </c>
      <c r="P13" s="268">
        <f t="shared" si="1"/>
        <v>0</v>
      </c>
      <c r="Q13" s="268">
        <f t="shared" si="1"/>
        <v>26055000000</v>
      </c>
      <c r="R13" s="255">
        <f t="shared" si="0"/>
        <v>72588447455</v>
      </c>
    </row>
    <row r="14" spans="1:18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8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8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273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A20:N20"/>
    <mergeCell ref="O20:Q20"/>
    <mergeCell ref="A17:B17"/>
    <mergeCell ref="D17:E17"/>
    <mergeCell ref="H17:J17"/>
    <mergeCell ref="M17:N17"/>
    <mergeCell ref="A18:Q18"/>
    <mergeCell ref="A19:N19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6:B6"/>
    <mergeCell ref="A4:B5"/>
    <mergeCell ref="C4:C5"/>
    <mergeCell ref="D4:D5"/>
    <mergeCell ref="E4:E5"/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</mergeCells>
  <printOptions horizontalCentered="1"/>
  <pageMargins left="0.31496062992126" right="0.31496062992126" top="0.55118110236220497" bottom="0.35433070866141703" header="0.31496062992126" footer="0.31496062992126"/>
  <pageSetup paperSize="9" scale="41" orientation="landscape" r:id="rId1"/>
  <headerFooter>
    <oddFooter>&amp;C&amp;"B Nazanin,Regular"&amp;14 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9" tint="-0.249977111117893"/>
  </sheetPr>
  <dimension ref="A1:Q20"/>
  <sheetViews>
    <sheetView rightToLeft="1" showWhiteSpace="0" view="pageBreakPreview" zoomScale="60" zoomScaleNormal="100" zoomScalePageLayoutView="50" workbookViewId="0">
      <selection activeCell="Q6" sqref="K6:Q6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4.85546875" style="117" customWidth="1"/>
    <col min="4" max="4" width="27.7109375" style="117" bestFit="1" customWidth="1"/>
    <col min="5" max="5" width="29.7109375" style="117" bestFit="1" customWidth="1"/>
    <col min="6" max="11" width="18.7109375" style="117" customWidth="1"/>
    <col min="12" max="13" width="18.42578125" style="117" customWidth="1"/>
    <col min="14" max="17" width="18.7109375" style="117" customWidth="1"/>
    <col min="18" max="16384" width="20.140625" style="117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156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428" t="s">
        <v>188</v>
      </c>
      <c r="L3" s="313"/>
      <c r="M3" s="313"/>
      <c r="N3" s="313"/>
      <c r="O3" s="313"/>
      <c r="P3" s="313"/>
      <c r="Q3" s="31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44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118" t="s">
        <v>84</v>
      </c>
      <c r="H5" s="118" t="s">
        <v>72</v>
      </c>
      <c r="I5" s="118" t="s">
        <v>83</v>
      </c>
      <c r="J5" s="118" t="s">
        <v>5</v>
      </c>
      <c r="K5" s="118" t="s">
        <v>8</v>
      </c>
      <c r="L5" s="345"/>
      <c r="M5" s="345"/>
      <c r="N5" s="118" t="s">
        <v>39</v>
      </c>
      <c r="O5" s="118" t="s">
        <v>46</v>
      </c>
      <c r="P5" s="345"/>
      <c r="Q5" s="328"/>
    </row>
    <row r="6" spans="1:17" ht="60" customHeight="1">
      <c r="A6" s="323" t="s">
        <v>14</v>
      </c>
      <c r="B6" s="341"/>
      <c r="C6" s="125">
        <v>10000000000</v>
      </c>
      <c r="D6" s="125">
        <v>10000000000</v>
      </c>
      <c r="E6" s="125">
        <v>10000000000</v>
      </c>
      <c r="F6" s="125"/>
      <c r="G6" s="125"/>
      <c r="H6" s="125"/>
      <c r="I6" s="125"/>
      <c r="J6" s="125"/>
      <c r="K6" s="125"/>
      <c r="L6" s="125"/>
      <c r="M6" s="125"/>
      <c r="N6" s="125"/>
      <c r="O6" s="125">
        <v>9268000000</v>
      </c>
      <c r="P6" s="125"/>
      <c r="Q6" s="125">
        <v>732000000</v>
      </c>
    </row>
    <row r="7" spans="1:17" ht="60" customHeight="1">
      <c r="A7" s="323" t="s">
        <v>15</v>
      </c>
      <c r="B7" s="341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</row>
    <row r="8" spans="1:17" ht="60" customHeight="1">
      <c r="A8" s="323" t="s">
        <v>16</v>
      </c>
      <c r="B8" s="341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</row>
    <row r="9" spans="1:17" ht="60" customHeight="1">
      <c r="A9" s="323" t="s">
        <v>17</v>
      </c>
      <c r="B9" s="341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</row>
    <row r="10" spans="1:17" ht="60" customHeight="1">
      <c r="A10" s="323" t="s">
        <v>18</v>
      </c>
      <c r="B10" s="341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84"/>
      <c r="Q10" s="27"/>
    </row>
    <row r="11" spans="1:17" ht="60" customHeight="1">
      <c r="A11" s="323" t="s">
        <v>19</v>
      </c>
      <c r="B11" s="341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84"/>
      <c r="Q11" s="27"/>
    </row>
    <row r="12" spans="1:17" ht="60" customHeight="1">
      <c r="A12" s="323" t="s">
        <v>20</v>
      </c>
      <c r="B12" s="341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84"/>
      <c r="Q12" s="27"/>
    </row>
    <row r="13" spans="1:17" ht="60" customHeight="1">
      <c r="A13" s="323" t="s">
        <v>10</v>
      </c>
      <c r="B13" s="341"/>
      <c r="C13" s="125">
        <f>SUM(C6:C12)</f>
        <v>10000000000</v>
      </c>
      <c r="D13" s="125">
        <f t="shared" ref="D13:Q13" si="0">SUM(D6:D12)</f>
        <v>10000000000</v>
      </c>
      <c r="E13" s="125">
        <f t="shared" si="0"/>
        <v>10000000000</v>
      </c>
      <c r="F13" s="125">
        <f t="shared" si="0"/>
        <v>0</v>
      </c>
      <c r="G13" s="125">
        <f t="shared" si="0"/>
        <v>0</v>
      </c>
      <c r="H13" s="125">
        <f t="shared" si="0"/>
        <v>0</v>
      </c>
      <c r="I13" s="125">
        <f t="shared" si="0"/>
        <v>0</v>
      </c>
      <c r="J13" s="125">
        <f t="shared" si="0"/>
        <v>0</v>
      </c>
      <c r="K13" s="125">
        <f t="shared" si="0"/>
        <v>0</v>
      </c>
      <c r="L13" s="125">
        <f t="shared" si="0"/>
        <v>0</v>
      </c>
      <c r="M13" s="125">
        <f t="shared" si="0"/>
        <v>0</v>
      </c>
      <c r="N13" s="125">
        <f t="shared" si="0"/>
        <v>0</v>
      </c>
      <c r="O13" s="125">
        <f>SUM(O6:O12)</f>
        <v>9268000000</v>
      </c>
      <c r="P13" s="119">
        <f t="shared" si="0"/>
        <v>0</v>
      </c>
      <c r="Q13" s="119">
        <f t="shared" si="0"/>
        <v>732000000</v>
      </c>
    </row>
    <row r="14" spans="1:17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 tint="-0.249977111117893"/>
  </sheetPr>
  <dimension ref="A1:R20"/>
  <sheetViews>
    <sheetView rightToLeft="1" showWhiteSpace="0" view="pageBreakPreview" zoomScale="60" zoomScaleNormal="100" zoomScalePageLayoutView="50" workbookViewId="0">
      <selection activeCell="C6" sqref="C6:Q12"/>
    </sheetView>
  </sheetViews>
  <sheetFormatPr defaultColWidth="20.140625" defaultRowHeight="21"/>
  <cols>
    <col min="1" max="1" width="8" style="1" bestFit="1" customWidth="1"/>
    <col min="2" max="2" width="14.5703125" style="1" customWidth="1"/>
    <col min="3" max="3" width="24.140625" style="1" bestFit="1" customWidth="1"/>
    <col min="4" max="4" width="22" style="1" customWidth="1"/>
    <col min="5" max="5" width="22.7109375" style="1" bestFit="1" customWidth="1"/>
    <col min="6" max="6" width="24" style="1" customWidth="1"/>
    <col min="7" max="7" width="18.7109375" style="1" customWidth="1"/>
    <col min="8" max="8" width="19.7109375" style="1" bestFit="1" customWidth="1"/>
    <col min="9" max="10" width="18.7109375" style="1" customWidth="1"/>
    <col min="11" max="11" width="15.140625" style="1" customWidth="1"/>
    <col min="12" max="12" width="18.42578125" style="1" customWidth="1"/>
    <col min="13" max="13" width="15.28515625" style="1" customWidth="1"/>
    <col min="14" max="14" width="18.7109375" style="1" customWidth="1"/>
    <col min="15" max="15" width="21.28515625" style="1" customWidth="1"/>
    <col min="16" max="16" width="18.7109375" style="1" customWidth="1"/>
    <col min="17" max="17" width="21.140625" style="1" customWidth="1"/>
    <col min="18" max="18" width="24.140625" style="1" bestFit="1" customWidth="1"/>
    <col min="19" max="16384" width="20.140625" style="1"/>
  </cols>
  <sheetData>
    <row r="1" spans="1:18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83"/>
      <c r="Q1" s="127" t="s">
        <v>118</v>
      </c>
    </row>
    <row r="2" spans="1:18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8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428" t="s">
        <v>186</v>
      </c>
      <c r="L3" s="313"/>
      <c r="M3" s="313"/>
      <c r="N3" s="313"/>
      <c r="O3" s="313"/>
      <c r="P3" s="313"/>
      <c r="Q3" s="313"/>
    </row>
    <row r="4" spans="1:18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29" t="s">
        <v>66</v>
      </c>
      <c r="H4" s="430"/>
      <c r="I4" s="430"/>
      <c r="J4" s="430"/>
      <c r="K4" s="431"/>
      <c r="L4" s="344" t="s">
        <v>35</v>
      </c>
      <c r="M4" s="378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8" ht="45" customHeight="1">
      <c r="A5" s="402"/>
      <c r="B5" s="403"/>
      <c r="C5" s="345"/>
      <c r="D5" s="405"/>
      <c r="E5" s="379"/>
      <c r="F5" s="345"/>
      <c r="G5" s="28" t="s">
        <v>84</v>
      </c>
      <c r="H5" s="28" t="s">
        <v>72</v>
      </c>
      <c r="I5" s="28" t="s">
        <v>83</v>
      </c>
      <c r="J5" s="23" t="s">
        <v>5</v>
      </c>
      <c r="K5" s="23" t="s">
        <v>8</v>
      </c>
      <c r="L5" s="345"/>
      <c r="M5" s="379"/>
      <c r="N5" s="23" t="s">
        <v>39</v>
      </c>
      <c r="O5" s="23" t="s">
        <v>46</v>
      </c>
      <c r="P5" s="345"/>
      <c r="Q5" s="328"/>
    </row>
    <row r="6" spans="1:18" ht="60" customHeight="1">
      <c r="A6" s="323" t="s">
        <v>14</v>
      </c>
      <c r="B6" s="341"/>
      <c r="C6" s="269"/>
      <c r="D6" s="269"/>
      <c r="E6" s="269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255">
        <f>SUM(O6:Q6)</f>
        <v>0</v>
      </c>
    </row>
    <row r="7" spans="1:18" ht="60" customHeight="1">
      <c r="A7" s="323" t="s">
        <v>15</v>
      </c>
      <c r="B7" s="341"/>
      <c r="C7" s="269"/>
      <c r="D7" s="269"/>
      <c r="E7" s="269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255">
        <f t="shared" ref="R7:R13" si="0">SUM(O7:Q7)</f>
        <v>0</v>
      </c>
    </row>
    <row r="8" spans="1:18" ht="60" customHeight="1">
      <c r="A8" s="323" t="s">
        <v>16</v>
      </c>
      <c r="B8" s="341"/>
      <c r="C8" s="269"/>
      <c r="D8" s="269"/>
      <c r="E8" s="269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255">
        <f t="shared" si="0"/>
        <v>0</v>
      </c>
    </row>
    <row r="9" spans="1:18" ht="60" customHeight="1">
      <c r="A9" s="323" t="s">
        <v>17</v>
      </c>
      <c r="B9" s="341"/>
      <c r="C9" s="269"/>
      <c r="D9" s="269"/>
      <c r="E9" s="269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255">
        <f t="shared" si="0"/>
        <v>0</v>
      </c>
    </row>
    <row r="10" spans="1:18" ht="60" customHeight="1">
      <c r="A10" s="323" t="s">
        <v>18</v>
      </c>
      <c r="B10" s="341"/>
      <c r="C10" s="269"/>
      <c r="D10" s="269"/>
      <c r="E10" s="269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255">
        <f t="shared" si="0"/>
        <v>0</v>
      </c>
    </row>
    <row r="11" spans="1:18" ht="60" customHeight="1">
      <c r="A11" s="323" t="s">
        <v>19</v>
      </c>
      <c r="B11" s="341"/>
      <c r="C11" s="269"/>
      <c r="D11" s="269"/>
      <c r="E11" s="269"/>
      <c r="F11" s="269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255">
        <f t="shared" si="0"/>
        <v>0</v>
      </c>
    </row>
    <row r="12" spans="1:18" ht="60" customHeight="1">
      <c r="A12" s="323" t="s">
        <v>20</v>
      </c>
      <c r="B12" s="341"/>
      <c r="C12" s="269"/>
      <c r="D12" s="269"/>
      <c r="E12" s="269"/>
      <c r="F12" s="269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255">
        <f t="shared" si="0"/>
        <v>0</v>
      </c>
    </row>
    <row r="13" spans="1:18" ht="60" customHeight="1">
      <c r="A13" s="323" t="s">
        <v>10</v>
      </c>
      <c r="B13" s="341"/>
      <c r="C13" s="267">
        <f>SUM(C6:C12)</f>
        <v>0</v>
      </c>
      <c r="D13" s="268">
        <f>SUM(D6:D12)</f>
        <v>0</v>
      </c>
      <c r="E13" s="268">
        <f>SUM(E6:E12)</f>
        <v>0</v>
      </c>
      <c r="F13" s="268">
        <f t="shared" ref="F13:Q13" si="1">SUM(F6:F12)</f>
        <v>0</v>
      </c>
      <c r="G13" s="268">
        <f t="shared" si="1"/>
        <v>0</v>
      </c>
      <c r="H13" s="268">
        <f t="shared" si="1"/>
        <v>0</v>
      </c>
      <c r="I13" s="268">
        <f t="shared" si="1"/>
        <v>0</v>
      </c>
      <c r="J13" s="268">
        <f t="shared" si="1"/>
        <v>0</v>
      </c>
      <c r="K13" s="268">
        <f t="shared" si="1"/>
        <v>0</v>
      </c>
      <c r="L13" s="268">
        <f t="shared" si="1"/>
        <v>0</v>
      </c>
      <c r="M13" s="268">
        <f t="shared" si="1"/>
        <v>0</v>
      </c>
      <c r="N13" s="268">
        <f t="shared" si="1"/>
        <v>0</v>
      </c>
      <c r="O13" s="268">
        <f t="shared" si="1"/>
        <v>0</v>
      </c>
      <c r="P13" s="268">
        <f t="shared" si="1"/>
        <v>0</v>
      </c>
      <c r="Q13" s="268">
        <f t="shared" si="1"/>
        <v>0</v>
      </c>
      <c r="R13" s="255">
        <f t="shared" si="0"/>
        <v>0</v>
      </c>
    </row>
    <row r="14" spans="1:18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8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8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37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G2:H3"/>
    <mergeCell ref="D2:F3"/>
    <mergeCell ref="A2:C3"/>
    <mergeCell ref="A20:N20"/>
    <mergeCell ref="O20:Q20"/>
    <mergeCell ref="A12:B12"/>
    <mergeCell ref="A13:B13"/>
    <mergeCell ref="A6:B6"/>
    <mergeCell ref="A7:B7"/>
    <mergeCell ref="A8:B8"/>
    <mergeCell ref="A9:B9"/>
    <mergeCell ref="A10:B10"/>
    <mergeCell ref="A11:B11"/>
    <mergeCell ref="D17:E17"/>
    <mergeCell ref="H17:J17"/>
    <mergeCell ref="A15:F15"/>
    <mergeCell ref="G15:K15"/>
    <mergeCell ref="L15:Q15"/>
    <mergeCell ref="A14:Q14"/>
    <mergeCell ref="Q4:Q5"/>
    <mergeCell ref="A19:N19"/>
    <mergeCell ref="A16:K16"/>
    <mergeCell ref="A17:B17"/>
    <mergeCell ref="M17:N17"/>
    <mergeCell ref="A18:Q18"/>
    <mergeCell ref="A1:B1"/>
    <mergeCell ref="C1:O1"/>
    <mergeCell ref="P4:P5"/>
    <mergeCell ref="D4:D5"/>
    <mergeCell ref="E4:E5"/>
    <mergeCell ref="N4:O4"/>
    <mergeCell ref="G4:K4"/>
    <mergeCell ref="K2:Q2"/>
    <mergeCell ref="K3:Q3"/>
    <mergeCell ref="M4:M5"/>
    <mergeCell ref="A4:B5"/>
    <mergeCell ref="C4:C5"/>
    <mergeCell ref="F4:F5"/>
    <mergeCell ref="L4:L5"/>
    <mergeCell ref="J2:J3"/>
    <mergeCell ref="I2:I3"/>
  </mergeCells>
  <printOptions horizontalCentered="1"/>
  <pageMargins left="0.31496062992126" right="0.31496062992126" top="0.55118110236220497" bottom="0.35433070866141703" header="0.31496062992126" footer="0.31496062992126"/>
  <pageSetup paperSize="9" scale="41" orientation="landscape" r:id="rId1"/>
  <headerFooter>
    <oddFooter>&amp;C&amp;"B Nazanin,Regular"&amp;14 9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00B050"/>
  </sheetPr>
  <dimension ref="A1:Q20"/>
  <sheetViews>
    <sheetView rightToLeft="1" showWhiteSpace="0" view="pageBreakPreview" zoomScale="60" zoomScaleNormal="100" zoomScalePageLayoutView="50" workbookViewId="0">
      <selection activeCell="F10" sqref="F10"/>
    </sheetView>
  </sheetViews>
  <sheetFormatPr defaultColWidth="20.140625" defaultRowHeight="21"/>
  <cols>
    <col min="1" max="1" width="8" style="117" bestFit="1" customWidth="1"/>
    <col min="2" max="2" width="14.5703125" style="117" customWidth="1"/>
    <col min="3" max="3" width="21.5703125" style="117" customWidth="1"/>
    <col min="4" max="4" width="21.140625" style="117" customWidth="1"/>
    <col min="5" max="5" width="20.85546875" style="117" customWidth="1"/>
    <col min="6" max="6" width="23.28515625" style="117" bestFit="1" customWidth="1"/>
    <col min="7" max="11" width="18.7109375" style="117" customWidth="1"/>
    <col min="12" max="13" width="18.42578125" style="117" customWidth="1"/>
    <col min="14" max="14" width="18.7109375" style="117" customWidth="1"/>
    <col min="15" max="15" width="23.42578125" style="117" customWidth="1"/>
    <col min="16" max="16" width="12.7109375" style="117" customWidth="1"/>
    <col min="17" max="17" width="20.5703125" style="117" customWidth="1"/>
    <col min="18" max="16384" width="20.140625" style="117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116"/>
      <c r="Q1" s="150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428" t="s">
        <v>187</v>
      </c>
      <c r="L3" s="313"/>
      <c r="M3" s="313"/>
      <c r="N3" s="313"/>
      <c r="O3" s="313"/>
      <c r="P3" s="313"/>
      <c r="Q3" s="31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44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118" t="s">
        <v>84</v>
      </c>
      <c r="H5" s="118" t="s">
        <v>72</v>
      </c>
      <c r="I5" s="118" t="s">
        <v>83</v>
      </c>
      <c r="J5" s="118" t="s">
        <v>5</v>
      </c>
      <c r="K5" s="118" t="s">
        <v>8</v>
      </c>
      <c r="L5" s="345"/>
      <c r="M5" s="345"/>
      <c r="N5" s="118" t="s">
        <v>39</v>
      </c>
      <c r="O5" s="118" t="s">
        <v>46</v>
      </c>
      <c r="P5" s="345"/>
      <c r="Q5" s="328"/>
    </row>
    <row r="6" spans="1:17" ht="60" customHeight="1">
      <c r="A6" s="323" t="s">
        <v>14</v>
      </c>
      <c r="B6" s="341"/>
      <c r="C6" s="125">
        <v>169249000000</v>
      </c>
      <c r="D6" s="125">
        <v>112135000000</v>
      </c>
      <c r="E6" s="125">
        <v>112135000000</v>
      </c>
      <c r="F6" s="125">
        <v>22034964343</v>
      </c>
      <c r="G6" s="125"/>
      <c r="H6" s="125"/>
      <c r="I6" s="125"/>
      <c r="J6" s="125"/>
      <c r="K6" s="125"/>
      <c r="L6" s="125"/>
      <c r="M6" s="125"/>
      <c r="N6" s="125"/>
      <c r="O6" s="125">
        <v>41350035657</v>
      </c>
      <c r="P6" s="125"/>
      <c r="Q6" s="125">
        <v>48750000000</v>
      </c>
    </row>
    <row r="7" spans="1:17" ht="60" customHeight="1">
      <c r="A7" s="323" t="s">
        <v>15</v>
      </c>
      <c r="B7" s="341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</row>
    <row r="8" spans="1:17" ht="60" customHeight="1">
      <c r="A8" s="323" t="s">
        <v>16</v>
      </c>
      <c r="B8" s="341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</row>
    <row r="9" spans="1:17" ht="60" customHeight="1">
      <c r="A9" s="323" t="s">
        <v>17</v>
      </c>
      <c r="B9" s="341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</row>
    <row r="10" spans="1:17" ht="60" customHeight="1">
      <c r="A10" s="323" t="s">
        <v>18</v>
      </c>
      <c r="B10" s="341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</row>
    <row r="11" spans="1:17" ht="60" customHeight="1">
      <c r="A11" s="323" t="s">
        <v>19</v>
      </c>
      <c r="B11" s="341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</row>
    <row r="12" spans="1:17" ht="60" customHeight="1">
      <c r="A12" s="323" t="s">
        <v>20</v>
      </c>
      <c r="B12" s="341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</row>
    <row r="13" spans="1:17" ht="60" customHeight="1">
      <c r="A13" s="323" t="s">
        <v>10</v>
      </c>
      <c r="B13" s="341"/>
      <c r="C13" s="125">
        <f>SUM(C6:C12)</f>
        <v>169249000000</v>
      </c>
      <c r="D13" s="125">
        <f t="shared" ref="D13:Q13" si="0">SUM(D6:D12)</f>
        <v>112135000000</v>
      </c>
      <c r="E13" s="125">
        <f t="shared" si="0"/>
        <v>112135000000</v>
      </c>
      <c r="F13" s="125">
        <f t="shared" si="0"/>
        <v>22034964343</v>
      </c>
      <c r="G13" s="125">
        <f t="shared" si="0"/>
        <v>0</v>
      </c>
      <c r="H13" s="125">
        <f t="shared" si="0"/>
        <v>0</v>
      </c>
      <c r="I13" s="125">
        <f t="shared" si="0"/>
        <v>0</v>
      </c>
      <c r="J13" s="125">
        <f t="shared" si="0"/>
        <v>0</v>
      </c>
      <c r="K13" s="125">
        <f t="shared" si="0"/>
        <v>0</v>
      </c>
      <c r="L13" s="125">
        <f t="shared" si="0"/>
        <v>0</v>
      </c>
      <c r="M13" s="125">
        <f t="shared" si="0"/>
        <v>0</v>
      </c>
      <c r="N13" s="125">
        <f t="shared" si="0"/>
        <v>0</v>
      </c>
      <c r="O13" s="125">
        <f t="shared" si="0"/>
        <v>41350035657</v>
      </c>
      <c r="P13" s="125">
        <f t="shared" si="0"/>
        <v>0</v>
      </c>
      <c r="Q13" s="125">
        <f t="shared" si="0"/>
        <v>48750000000</v>
      </c>
    </row>
    <row r="14" spans="1:17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115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  <mergeCell ref="A6:B6"/>
    <mergeCell ref="A4:B5"/>
    <mergeCell ref="C4:C5"/>
    <mergeCell ref="D4:D5"/>
    <mergeCell ref="E4:E5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20:N20"/>
    <mergeCell ref="O20:Q20"/>
    <mergeCell ref="A17:B17"/>
    <mergeCell ref="D17:E17"/>
    <mergeCell ref="H17:J17"/>
    <mergeCell ref="M17:N17"/>
    <mergeCell ref="A18:Q18"/>
    <mergeCell ref="A19:N19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0"/>
  <sheetViews>
    <sheetView rightToLeft="1" showWhiteSpace="0" view="pageBreakPreview" zoomScale="60" zoomScaleNormal="100" zoomScalePageLayoutView="50" workbookViewId="0">
      <selection activeCell="O8" sqref="O8"/>
    </sheetView>
  </sheetViews>
  <sheetFormatPr defaultColWidth="20.140625" defaultRowHeight="21"/>
  <cols>
    <col min="1" max="1" width="8" style="275" bestFit="1" customWidth="1"/>
    <col min="2" max="2" width="14.5703125" style="275" customWidth="1"/>
    <col min="3" max="3" width="24.85546875" style="275" customWidth="1"/>
    <col min="4" max="4" width="27.7109375" style="275" bestFit="1" customWidth="1"/>
    <col min="5" max="5" width="29.7109375" style="275" bestFit="1" customWidth="1"/>
    <col min="6" max="11" width="18.7109375" style="275" customWidth="1"/>
    <col min="12" max="13" width="18.42578125" style="275" customWidth="1"/>
    <col min="14" max="17" width="18.7109375" style="275" customWidth="1"/>
    <col min="18" max="16384" width="20.140625" style="275"/>
  </cols>
  <sheetData>
    <row r="1" spans="1:17" ht="52.5" customHeight="1">
      <c r="A1" s="329"/>
      <c r="B1" s="329"/>
      <c r="C1" s="409" t="s">
        <v>184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272"/>
      <c r="Q1" s="156" t="s">
        <v>118</v>
      </c>
    </row>
    <row r="2" spans="1:17" ht="30" customHeight="1">
      <c r="A2" s="410" t="s">
        <v>180</v>
      </c>
      <c r="B2" s="410"/>
      <c r="C2" s="410"/>
      <c r="D2" s="411" t="s">
        <v>181</v>
      </c>
      <c r="E2" s="411"/>
      <c r="F2" s="411"/>
      <c r="G2" s="410" t="s">
        <v>92</v>
      </c>
      <c r="H2" s="410"/>
      <c r="I2" s="412" t="s">
        <v>256</v>
      </c>
      <c r="J2" s="299"/>
      <c r="K2" s="301" t="s">
        <v>185</v>
      </c>
      <c r="L2" s="301"/>
      <c r="M2" s="301"/>
      <c r="N2" s="301"/>
      <c r="O2" s="301"/>
      <c r="P2" s="301"/>
      <c r="Q2" s="301"/>
    </row>
    <row r="3" spans="1:17" ht="30" customHeight="1" thickBot="1">
      <c r="A3" s="321"/>
      <c r="B3" s="321"/>
      <c r="C3" s="321"/>
      <c r="D3" s="321"/>
      <c r="E3" s="321"/>
      <c r="F3" s="321"/>
      <c r="G3" s="321"/>
      <c r="H3" s="321"/>
      <c r="I3" s="384"/>
      <c r="J3" s="319"/>
      <c r="K3" s="428" t="s">
        <v>268</v>
      </c>
      <c r="L3" s="313"/>
      <c r="M3" s="313"/>
      <c r="N3" s="313"/>
      <c r="O3" s="313"/>
      <c r="P3" s="313"/>
      <c r="Q3" s="313"/>
    </row>
    <row r="4" spans="1:17" ht="44.25" customHeight="1">
      <c r="A4" s="400" t="s">
        <v>85</v>
      </c>
      <c r="B4" s="401"/>
      <c r="C4" s="344" t="s">
        <v>59</v>
      </c>
      <c r="D4" s="404" t="s">
        <v>38</v>
      </c>
      <c r="E4" s="378" t="s">
        <v>44</v>
      </c>
      <c r="F4" s="344" t="s">
        <v>32</v>
      </c>
      <c r="G4" s="406" t="s">
        <v>66</v>
      </c>
      <c r="H4" s="407"/>
      <c r="I4" s="407"/>
      <c r="J4" s="407"/>
      <c r="K4" s="408"/>
      <c r="L4" s="344" t="s">
        <v>35</v>
      </c>
      <c r="M4" s="344" t="s">
        <v>6</v>
      </c>
      <c r="N4" s="342" t="s">
        <v>64</v>
      </c>
      <c r="O4" s="343"/>
      <c r="P4" s="344" t="s">
        <v>98</v>
      </c>
      <c r="Q4" s="327" t="s">
        <v>108</v>
      </c>
    </row>
    <row r="5" spans="1:17" ht="45" customHeight="1">
      <c r="A5" s="402"/>
      <c r="B5" s="403"/>
      <c r="C5" s="345"/>
      <c r="D5" s="405"/>
      <c r="E5" s="379"/>
      <c r="F5" s="345"/>
      <c r="G5" s="274" t="s">
        <v>84</v>
      </c>
      <c r="H5" s="274" t="s">
        <v>72</v>
      </c>
      <c r="I5" s="274" t="s">
        <v>83</v>
      </c>
      <c r="J5" s="274" t="s">
        <v>5</v>
      </c>
      <c r="K5" s="274" t="s">
        <v>8</v>
      </c>
      <c r="L5" s="345"/>
      <c r="M5" s="345"/>
      <c r="N5" s="274" t="s">
        <v>39</v>
      </c>
      <c r="O5" s="274" t="s">
        <v>46</v>
      </c>
      <c r="P5" s="345"/>
      <c r="Q5" s="328"/>
    </row>
    <row r="6" spans="1:17" ht="60" customHeight="1">
      <c r="A6" s="323" t="s">
        <v>14</v>
      </c>
      <c r="B6" s="341"/>
      <c r="C6" s="125">
        <v>5000000000</v>
      </c>
      <c r="D6" s="125">
        <v>5000000000</v>
      </c>
      <c r="E6" s="125">
        <v>5000000000</v>
      </c>
      <c r="F6" s="125"/>
      <c r="G6" s="125"/>
      <c r="H6" s="125"/>
      <c r="I6" s="125"/>
      <c r="J6" s="125"/>
      <c r="K6" s="125"/>
      <c r="L6" s="125"/>
      <c r="M6" s="125"/>
      <c r="N6" s="125"/>
      <c r="O6" s="125">
        <v>5000000000</v>
      </c>
      <c r="P6" s="125"/>
      <c r="Q6" s="125"/>
    </row>
    <row r="7" spans="1:17" ht="60" customHeight="1">
      <c r="A7" s="323" t="s">
        <v>15</v>
      </c>
      <c r="B7" s="341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</row>
    <row r="8" spans="1:17" ht="60" customHeight="1">
      <c r="A8" s="323" t="s">
        <v>16</v>
      </c>
      <c r="B8" s="341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</row>
    <row r="9" spans="1:17" ht="60" customHeight="1">
      <c r="A9" s="323" t="s">
        <v>17</v>
      </c>
      <c r="B9" s="341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</row>
    <row r="10" spans="1:17" ht="60" customHeight="1">
      <c r="A10" s="323" t="s">
        <v>18</v>
      </c>
      <c r="B10" s="341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84"/>
      <c r="Q10" s="27"/>
    </row>
    <row r="11" spans="1:17" ht="60" customHeight="1">
      <c r="A11" s="323" t="s">
        <v>19</v>
      </c>
      <c r="B11" s="341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84"/>
      <c r="Q11" s="27"/>
    </row>
    <row r="12" spans="1:17" ht="60" customHeight="1">
      <c r="A12" s="323" t="s">
        <v>20</v>
      </c>
      <c r="B12" s="341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84"/>
      <c r="Q12" s="27"/>
    </row>
    <row r="13" spans="1:17" ht="60" customHeight="1">
      <c r="A13" s="323" t="s">
        <v>10</v>
      </c>
      <c r="B13" s="341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19"/>
      <c r="Q13" s="119"/>
    </row>
    <row r="14" spans="1:17" ht="75" customHeight="1" thickBot="1">
      <c r="A14" s="397" t="s">
        <v>94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9"/>
    </row>
    <row r="15" spans="1:17" ht="74.25" customHeight="1">
      <c r="A15" s="292" t="s">
        <v>163</v>
      </c>
      <c r="B15" s="292"/>
      <c r="C15" s="292"/>
      <c r="D15" s="292"/>
      <c r="E15" s="292"/>
      <c r="F15" s="292"/>
      <c r="G15" s="292" t="s">
        <v>158</v>
      </c>
      <c r="H15" s="292"/>
      <c r="I15" s="292"/>
      <c r="J15" s="292"/>
      <c r="K15" s="292"/>
      <c r="L15" s="292" t="s">
        <v>159</v>
      </c>
      <c r="M15" s="292"/>
      <c r="N15" s="292"/>
      <c r="O15" s="292"/>
      <c r="P15" s="292"/>
      <c r="Q15" s="292"/>
    </row>
    <row r="16" spans="1:17" ht="74.25">
      <c r="A16" s="357" t="s">
        <v>104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40"/>
      <c r="M16" s="36"/>
      <c r="N16" s="36"/>
      <c r="O16" s="36"/>
      <c r="P16" s="36"/>
      <c r="Q16" s="273" t="s">
        <v>95</v>
      </c>
    </row>
    <row r="17" spans="1:17" ht="63.75" customHeight="1">
      <c r="A17" s="294"/>
      <c r="B17" s="295"/>
      <c r="C17" s="38"/>
      <c r="D17" s="295" t="s">
        <v>13</v>
      </c>
      <c r="E17" s="295"/>
      <c r="F17" s="43"/>
      <c r="G17" s="43"/>
      <c r="H17" s="295" t="s">
        <v>29</v>
      </c>
      <c r="I17" s="295"/>
      <c r="J17" s="295"/>
      <c r="K17" s="38"/>
      <c r="L17" s="43"/>
      <c r="M17" s="295" t="s">
        <v>12</v>
      </c>
      <c r="N17" s="295"/>
      <c r="O17" s="43"/>
      <c r="P17" s="43"/>
      <c r="Q17" s="46"/>
    </row>
    <row r="18" spans="1:17" ht="97.5" customHeight="1">
      <c r="A18" s="286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8"/>
    </row>
    <row r="19" spans="1:17" ht="75" customHeight="1">
      <c r="A19" s="396" t="s">
        <v>105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</row>
    <row r="20" spans="1:17" ht="45" hidden="1" customHeight="1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</row>
  </sheetData>
  <mergeCells count="41">
    <mergeCell ref="A20:N20"/>
    <mergeCell ref="O20:Q20"/>
    <mergeCell ref="A17:B17"/>
    <mergeCell ref="D17:E17"/>
    <mergeCell ref="H17:J17"/>
    <mergeCell ref="M17:N17"/>
    <mergeCell ref="A18:Q18"/>
    <mergeCell ref="A19:N19"/>
    <mergeCell ref="A16:K16"/>
    <mergeCell ref="A7:B7"/>
    <mergeCell ref="A8:B8"/>
    <mergeCell ref="A9:B9"/>
    <mergeCell ref="A10:B10"/>
    <mergeCell ref="A11:B11"/>
    <mergeCell ref="A12:B12"/>
    <mergeCell ref="A13:B13"/>
    <mergeCell ref="A14:Q14"/>
    <mergeCell ref="A15:F15"/>
    <mergeCell ref="G15:K15"/>
    <mergeCell ref="L15:Q15"/>
    <mergeCell ref="A6:B6"/>
    <mergeCell ref="A4:B5"/>
    <mergeCell ref="C4:C5"/>
    <mergeCell ref="D4:D5"/>
    <mergeCell ref="E4:E5"/>
    <mergeCell ref="F4:F5"/>
    <mergeCell ref="G4:K4"/>
    <mergeCell ref="A1:B1"/>
    <mergeCell ref="C1:O1"/>
    <mergeCell ref="A2:C3"/>
    <mergeCell ref="D2:F3"/>
    <mergeCell ref="G2:H3"/>
    <mergeCell ref="I2:I3"/>
    <mergeCell ref="J2:J3"/>
    <mergeCell ref="K2:Q2"/>
    <mergeCell ref="K3:Q3"/>
    <mergeCell ref="L4:L5"/>
    <mergeCell ref="M4:M5"/>
    <mergeCell ref="N4:O4"/>
    <mergeCell ref="P4:P5"/>
    <mergeCell ref="Q4:Q5"/>
  </mergeCells>
  <printOptions horizontalCentered="1"/>
  <pageMargins left="0.31496062992126" right="0.31496062992126" top="0.55118110236220497" bottom="0.35433070866141703" header="0.31496062992126" footer="0.31496062992126"/>
  <pageSetup paperSize="9" scale="42" orientation="landscape" r:id="rId1"/>
  <headerFooter>
    <oddFooter>&amp;C&amp;"B Nazanin,Regular"&amp;14 9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0000"/>
  </sheetPr>
  <dimension ref="A1:O19"/>
  <sheetViews>
    <sheetView rightToLeft="1" view="pageLayout" topLeftCell="A2" zoomScale="55" zoomScaleNormal="100" zoomScaleSheetLayoutView="80" zoomScalePageLayoutView="55" workbookViewId="0">
      <selection activeCell="F10" sqref="F10:G10"/>
    </sheetView>
  </sheetViews>
  <sheetFormatPr defaultColWidth="20.140625" defaultRowHeight="21"/>
  <cols>
    <col min="1" max="1" width="16" style="1" customWidth="1"/>
    <col min="2" max="3" width="18.5703125" style="1" customWidth="1"/>
    <col min="4" max="4" width="8.140625" style="1" customWidth="1"/>
    <col min="5" max="5" width="10.42578125" style="1" customWidth="1"/>
    <col min="6" max="15" width="18" style="1" customWidth="1"/>
    <col min="16" max="16384" width="20.140625" style="1"/>
  </cols>
  <sheetData>
    <row r="1" spans="1:15" ht="53.25" customHeight="1">
      <c r="B1" s="432" t="s">
        <v>198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127" t="s">
        <v>118</v>
      </c>
    </row>
    <row r="2" spans="1:15" ht="75" thickBot="1">
      <c r="A2" s="321" t="s">
        <v>180</v>
      </c>
      <c r="B2" s="321"/>
      <c r="C2" s="321"/>
      <c r="D2" s="321" t="s">
        <v>181</v>
      </c>
      <c r="E2" s="321"/>
      <c r="F2" s="321"/>
      <c r="G2" s="321"/>
      <c r="I2" s="15" t="s">
        <v>264</v>
      </c>
      <c r="J2" s="15"/>
      <c r="K2" s="15"/>
      <c r="L2" s="15"/>
      <c r="M2" s="76"/>
      <c r="N2" s="2"/>
    </row>
    <row r="3" spans="1:15" ht="52.5" customHeight="1">
      <c r="A3" s="174" t="s">
        <v>22</v>
      </c>
      <c r="B3" s="448" t="s">
        <v>97</v>
      </c>
      <c r="C3" s="448"/>
      <c r="D3" s="172" t="s">
        <v>119</v>
      </c>
      <c r="E3" s="172" t="s">
        <v>120</v>
      </c>
      <c r="F3" s="448" t="s">
        <v>76</v>
      </c>
      <c r="G3" s="448"/>
      <c r="H3" s="448" t="s">
        <v>24</v>
      </c>
      <c r="I3" s="448"/>
      <c r="J3" s="448" t="s">
        <v>40</v>
      </c>
      <c r="K3" s="448"/>
      <c r="L3" s="448" t="s">
        <v>60</v>
      </c>
      <c r="M3" s="448"/>
      <c r="N3" s="448" t="s">
        <v>61</v>
      </c>
      <c r="O3" s="449"/>
    </row>
    <row r="4" spans="1:15" ht="39.75" customHeight="1">
      <c r="A4" s="9">
        <v>310601</v>
      </c>
      <c r="B4" s="450" t="s">
        <v>200</v>
      </c>
      <c r="C4" s="451"/>
      <c r="D4" s="173" t="s">
        <v>119</v>
      </c>
      <c r="E4" s="173"/>
      <c r="F4" s="437">
        <v>7360000000</v>
      </c>
      <c r="G4" s="437"/>
      <c r="H4" s="437">
        <v>7360000000</v>
      </c>
      <c r="I4" s="437"/>
      <c r="J4" s="437">
        <v>7360000000</v>
      </c>
      <c r="K4" s="437"/>
      <c r="L4" s="437"/>
      <c r="M4" s="437"/>
      <c r="N4" s="437"/>
      <c r="O4" s="441"/>
    </row>
    <row r="5" spans="1:15" ht="39.75" customHeight="1">
      <c r="A5" s="9">
        <v>310108</v>
      </c>
      <c r="B5" s="446" t="s">
        <v>265</v>
      </c>
      <c r="C5" s="447"/>
      <c r="D5" s="173" t="s">
        <v>119</v>
      </c>
      <c r="E5" s="173"/>
      <c r="F5" s="437">
        <v>2905962000000</v>
      </c>
      <c r="G5" s="437"/>
      <c r="H5" s="437">
        <v>2638667000000</v>
      </c>
      <c r="I5" s="437"/>
      <c r="J5" s="437">
        <v>2638667000000</v>
      </c>
      <c r="K5" s="437"/>
      <c r="L5" s="437"/>
      <c r="M5" s="437"/>
      <c r="N5" s="437">
        <v>267295000000</v>
      </c>
      <c r="O5" s="441"/>
    </row>
    <row r="6" spans="1:15" ht="39.75" customHeight="1">
      <c r="A6" s="9"/>
      <c r="B6" s="442"/>
      <c r="C6" s="442"/>
      <c r="D6" s="173"/>
      <c r="E6" s="173"/>
      <c r="F6" s="437"/>
      <c r="G6" s="437"/>
      <c r="H6" s="437"/>
      <c r="I6" s="437"/>
      <c r="J6" s="437"/>
      <c r="K6" s="437"/>
      <c r="L6" s="437"/>
      <c r="M6" s="437"/>
      <c r="N6" s="437"/>
      <c r="O6" s="441"/>
    </row>
    <row r="7" spans="1:15" ht="39.75" customHeight="1">
      <c r="A7" s="9"/>
      <c r="B7" s="453"/>
      <c r="C7" s="453"/>
      <c r="D7" s="173"/>
      <c r="E7" s="173"/>
      <c r="F7" s="437"/>
      <c r="G7" s="437"/>
      <c r="H7" s="437"/>
      <c r="I7" s="437"/>
      <c r="J7" s="437"/>
      <c r="K7" s="437"/>
      <c r="L7" s="437"/>
      <c r="M7" s="437"/>
      <c r="N7" s="437"/>
      <c r="O7" s="441"/>
    </row>
    <row r="8" spans="1:15" ht="39.75" customHeight="1">
      <c r="A8" s="9"/>
      <c r="B8" s="454"/>
      <c r="C8" s="455"/>
      <c r="D8" s="173"/>
      <c r="E8" s="173"/>
      <c r="F8" s="437"/>
      <c r="G8" s="437"/>
      <c r="H8" s="437"/>
      <c r="I8" s="437"/>
      <c r="J8" s="437"/>
      <c r="K8" s="437"/>
      <c r="L8" s="437"/>
      <c r="M8" s="437"/>
      <c r="N8" s="437"/>
      <c r="O8" s="441"/>
    </row>
    <row r="9" spans="1:15" ht="39.75" customHeight="1">
      <c r="A9" s="9"/>
      <c r="B9" s="442"/>
      <c r="C9" s="442"/>
      <c r="D9" s="173"/>
      <c r="E9" s="173"/>
      <c r="F9" s="437"/>
      <c r="G9" s="437"/>
      <c r="H9" s="437"/>
      <c r="I9" s="437"/>
      <c r="J9" s="437"/>
      <c r="K9" s="437"/>
      <c r="L9" s="437"/>
      <c r="M9" s="437"/>
      <c r="N9" s="437"/>
      <c r="O9" s="441"/>
    </row>
    <row r="10" spans="1:15" ht="39.75" customHeight="1">
      <c r="A10" s="9"/>
      <c r="B10" s="442"/>
      <c r="C10" s="442"/>
      <c r="D10" s="173"/>
      <c r="E10" s="173"/>
      <c r="F10" s="437"/>
      <c r="G10" s="437"/>
      <c r="H10" s="437"/>
      <c r="I10" s="437"/>
      <c r="J10" s="437"/>
      <c r="K10" s="437"/>
      <c r="L10" s="437"/>
      <c r="M10" s="437"/>
      <c r="N10" s="437"/>
      <c r="O10" s="441"/>
    </row>
    <row r="11" spans="1:15" ht="39.75" customHeight="1">
      <c r="A11" s="9"/>
      <c r="B11" s="442"/>
      <c r="C11" s="442"/>
      <c r="D11" s="173"/>
      <c r="E11" s="173"/>
      <c r="F11" s="437"/>
      <c r="G11" s="437"/>
      <c r="H11" s="437"/>
      <c r="I11" s="437"/>
      <c r="J11" s="437"/>
      <c r="K11" s="437"/>
      <c r="L11" s="437"/>
      <c r="M11" s="437"/>
      <c r="N11" s="437"/>
      <c r="O11" s="441"/>
    </row>
    <row r="12" spans="1:15" ht="39.75" customHeight="1">
      <c r="A12" s="9"/>
      <c r="B12" s="442"/>
      <c r="C12" s="442"/>
      <c r="D12" s="173"/>
      <c r="E12" s="173"/>
      <c r="F12" s="437"/>
      <c r="G12" s="437"/>
      <c r="H12" s="437"/>
      <c r="I12" s="437"/>
      <c r="J12" s="437"/>
      <c r="K12" s="437"/>
      <c r="L12" s="437"/>
      <c r="M12" s="437"/>
      <c r="N12" s="437"/>
      <c r="O12" s="441"/>
    </row>
    <row r="13" spans="1:15" ht="39.75" customHeight="1">
      <c r="A13" s="9"/>
      <c r="B13" s="442"/>
      <c r="C13" s="442"/>
      <c r="D13" s="173"/>
      <c r="E13" s="173"/>
      <c r="F13" s="437"/>
      <c r="G13" s="437"/>
      <c r="H13" s="437"/>
      <c r="I13" s="437"/>
      <c r="J13" s="437"/>
      <c r="K13" s="437"/>
      <c r="L13" s="437"/>
      <c r="M13" s="437"/>
      <c r="N13" s="437"/>
      <c r="O13" s="441"/>
    </row>
    <row r="14" spans="1:15" ht="39.75" customHeight="1">
      <c r="A14" s="443" t="s">
        <v>10</v>
      </c>
      <c r="B14" s="444"/>
      <c r="C14" s="444"/>
      <c r="D14" s="444"/>
      <c r="E14" s="445"/>
      <c r="F14" s="437">
        <f>SUM(F4:G13)</f>
        <v>2913322000000</v>
      </c>
      <c r="G14" s="437"/>
      <c r="H14" s="437">
        <f>SUM(H4:I13)</f>
        <v>2646027000000</v>
      </c>
      <c r="I14" s="437"/>
      <c r="J14" s="437">
        <f>SUM(J4:K13)</f>
        <v>2646027000000</v>
      </c>
      <c r="K14" s="437"/>
      <c r="L14" s="437">
        <f>SUM(L4:M13)</f>
        <v>0</v>
      </c>
      <c r="M14" s="437"/>
      <c r="N14" s="437">
        <f>SUM(N4:O13)</f>
        <v>267295000000</v>
      </c>
      <c r="O14" s="441"/>
    </row>
    <row r="15" spans="1:15" ht="75" customHeight="1" thickBot="1">
      <c r="A15" s="438" t="s">
        <v>11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40"/>
    </row>
    <row r="16" spans="1:15" ht="70.5" customHeight="1">
      <c r="A16" s="452" t="s">
        <v>163</v>
      </c>
      <c r="B16" s="452"/>
      <c r="C16" s="452"/>
      <c r="D16" s="452"/>
      <c r="E16" s="452"/>
      <c r="F16" s="29"/>
      <c r="G16" s="452" t="s">
        <v>158</v>
      </c>
      <c r="H16" s="452"/>
      <c r="I16" s="452"/>
      <c r="J16" s="452"/>
      <c r="K16" s="452"/>
      <c r="L16" s="452" t="s">
        <v>159</v>
      </c>
      <c r="M16" s="452"/>
      <c r="N16" s="452"/>
      <c r="O16" s="452"/>
    </row>
    <row r="17" spans="1:15" ht="69">
      <c r="A17" s="289" t="s">
        <v>104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O17" s="89" t="s">
        <v>141</v>
      </c>
    </row>
    <row r="18" spans="1:15" ht="73.5" customHeight="1">
      <c r="A18" s="32"/>
      <c r="B18" s="436" t="s">
        <v>13</v>
      </c>
      <c r="C18" s="436"/>
      <c r="D18" s="81"/>
      <c r="E18" s="81"/>
      <c r="F18" s="33"/>
      <c r="G18" s="33"/>
      <c r="H18" s="436" t="s">
        <v>29</v>
      </c>
      <c r="I18" s="436"/>
      <c r="J18" s="436"/>
      <c r="K18" s="47"/>
      <c r="L18" s="33"/>
      <c r="M18" s="436" t="s">
        <v>12</v>
      </c>
      <c r="N18" s="436"/>
      <c r="O18" s="34"/>
    </row>
    <row r="19" spans="1:15" ht="81.75" customHeight="1">
      <c r="A19" s="433" t="s">
        <v>37</v>
      </c>
      <c r="B19" s="434"/>
      <c r="C19" s="434"/>
      <c r="D19" s="434"/>
      <c r="E19" s="434"/>
      <c r="F19" s="434"/>
      <c r="G19" s="434"/>
      <c r="H19" s="434"/>
      <c r="I19" s="434"/>
      <c r="J19" s="434"/>
      <c r="K19" s="434"/>
      <c r="L19" s="434"/>
      <c r="M19" s="434"/>
      <c r="N19" s="434"/>
      <c r="O19" s="435"/>
    </row>
  </sheetData>
  <mergeCells count="84">
    <mergeCell ref="L3:M3"/>
    <mergeCell ref="A16:E16"/>
    <mergeCell ref="G16:K16"/>
    <mergeCell ref="L16:O16"/>
    <mergeCell ref="F4:G4"/>
    <mergeCell ref="H4:I4"/>
    <mergeCell ref="J4:K4"/>
    <mergeCell ref="L4:M4"/>
    <mergeCell ref="N8:O8"/>
    <mergeCell ref="B7:C7"/>
    <mergeCell ref="F7:G7"/>
    <mergeCell ref="H7:I7"/>
    <mergeCell ref="J7:K7"/>
    <mergeCell ref="L7:M7"/>
    <mergeCell ref="N7:O7"/>
    <mergeCell ref="B8:C8"/>
    <mergeCell ref="B4:C4"/>
    <mergeCell ref="B3:C3"/>
    <mergeCell ref="F3:G3"/>
    <mergeCell ref="H3:I3"/>
    <mergeCell ref="J3:K3"/>
    <mergeCell ref="N13:O13"/>
    <mergeCell ref="A2:C2"/>
    <mergeCell ref="N6:O6"/>
    <mergeCell ref="B5:C5"/>
    <mergeCell ref="F5:G5"/>
    <mergeCell ref="H5:I5"/>
    <mergeCell ref="J5:K5"/>
    <mergeCell ref="L5:M5"/>
    <mergeCell ref="N5:O5"/>
    <mergeCell ref="B6:C6"/>
    <mergeCell ref="F6:G6"/>
    <mergeCell ref="H6:I6"/>
    <mergeCell ref="J6:K6"/>
    <mergeCell ref="L6:M6"/>
    <mergeCell ref="N4:O4"/>
    <mergeCell ref="N3:O3"/>
    <mergeCell ref="N12:O12"/>
    <mergeCell ref="N11:O11"/>
    <mergeCell ref="B12:C12"/>
    <mergeCell ref="H8:I8"/>
    <mergeCell ref="J8:K8"/>
    <mergeCell ref="L8:M8"/>
    <mergeCell ref="F8:G8"/>
    <mergeCell ref="N10:O10"/>
    <mergeCell ref="B9:C9"/>
    <mergeCell ref="F9:G9"/>
    <mergeCell ref="H9:I9"/>
    <mergeCell ref="J9:K9"/>
    <mergeCell ref="L9:M9"/>
    <mergeCell ref="N9:O9"/>
    <mergeCell ref="B10:C10"/>
    <mergeCell ref="F10:G10"/>
    <mergeCell ref="H10:I10"/>
    <mergeCell ref="J10:K10"/>
    <mergeCell ref="L10:M10"/>
    <mergeCell ref="B11:C11"/>
    <mergeCell ref="F11:G11"/>
    <mergeCell ref="H11:I11"/>
    <mergeCell ref="J11:K11"/>
    <mergeCell ref="L11:M11"/>
    <mergeCell ref="A14:E14"/>
    <mergeCell ref="F12:G12"/>
    <mergeCell ref="H12:I12"/>
    <mergeCell ref="J12:K12"/>
    <mergeCell ref="L12:M12"/>
    <mergeCell ref="F14:G14"/>
    <mergeCell ref="L13:M13"/>
    <mergeCell ref="B1:N1"/>
    <mergeCell ref="A17:M17"/>
    <mergeCell ref="A19:O19"/>
    <mergeCell ref="H18:J18"/>
    <mergeCell ref="M18:N18"/>
    <mergeCell ref="B18:C18"/>
    <mergeCell ref="H14:I14"/>
    <mergeCell ref="J14:K14"/>
    <mergeCell ref="L14:M14"/>
    <mergeCell ref="A15:O15"/>
    <mergeCell ref="D2:G2"/>
    <mergeCell ref="N14:O14"/>
    <mergeCell ref="B13:C13"/>
    <mergeCell ref="F13:G13"/>
    <mergeCell ref="H13:I13"/>
    <mergeCell ref="J13:K13"/>
  </mergeCells>
  <printOptions horizontalCentered="1"/>
  <pageMargins left="0.31496062992126" right="0.31496062992126" top="0.55118110236220497" bottom="0.35433070866141703" header="0.31496062992126" footer="0.31496062992126"/>
  <pageSetup paperSize="9" scale="52" orientation="landscape" r:id="rId1"/>
  <headerFooter>
    <oddFooter>&amp;C&amp;"B Nazanin,Regular"&amp;14 12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7030A0"/>
  </sheetPr>
  <dimension ref="A1:K14"/>
  <sheetViews>
    <sheetView rightToLeft="1" showWhiteSpace="0" view="pageBreakPreview" zoomScale="60" zoomScaleNormal="100" zoomScalePageLayoutView="55" workbookViewId="0">
      <selection activeCell="A5" sqref="A5"/>
    </sheetView>
  </sheetViews>
  <sheetFormatPr defaultColWidth="20.140625" defaultRowHeight="21"/>
  <cols>
    <col min="1" max="1" width="26.7109375" style="1" customWidth="1"/>
    <col min="2" max="9" width="30.5703125" style="1" customWidth="1"/>
    <col min="10" max="16384" width="20.140625" style="1"/>
  </cols>
  <sheetData>
    <row r="1" spans="1:11" ht="48" customHeight="1">
      <c r="B1" s="456" t="s">
        <v>113</v>
      </c>
      <c r="C1" s="456"/>
      <c r="D1" s="456"/>
      <c r="E1" s="456"/>
      <c r="F1" s="456"/>
      <c r="G1" s="456"/>
      <c r="H1" s="456"/>
      <c r="I1" s="77" t="s">
        <v>118</v>
      </c>
    </row>
    <row r="2" spans="1:11" ht="75" thickBot="1">
      <c r="A2" s="457" t="s">
        <v>180</v>
      </c>
      <c r="B2" s="457"/>
      <c r="C2" s="457" t="s">
        <v>181</v>
      </c>
      <c r="D2" s="457"/>
      <c r="E2" s="67" t="s">
        <v>266</v>
      </c>
      <c r="G2" s="304" t="s">
        <v>114</v>
      </c>
      <c r="H2" s="304"/>
      <c r="K2" s="75"/>
    </row>
    <row r="3" spans="1:11" ht="60" customHeight="1">
      <c r="A3" s="49" t="s">
        <v>23</v>
      </c>
      <c r="B3" s="48" t="s">
        <v>50</v>
      </c>
      <c r="C3" s="66" t="s">
        <v>86</v>
      </c>
      <c r="D3" s="66" t="s">
        <v>91</v>
      </c>
      <c r="E3" s="66" t="s">
        <v>67</v>
      </c>
      <c r="F3" s="66" t="s">
        <v>68</v>
      </c>
      <c r="G3" s="66" t="s">
        <v>41</v>
      </c>
      <c r="H3" s="66" t="s">
        <v>47</v>
      </c>
      <c r="I3" s="31" t="s">
        <v>75</v>
      </c>
    </row>
    <row r="4" spans="1:11" ht="75" customHeight="1">
      <c r="A4" s="50" t="s">
        <v>109</v>
      </c>
      <c r="B4" s="271">
        <v>5756874833585</v>
      </c>
      <c r="C4" s="271">
        <v>4929765578078</v>
      </c>
      <c r="D4" s="55"/>
      <c r="E4" s="189"/>
      <c r="F4" s="55"/>
      <c r="G4" s="55"/>
      <c r="H4" s="254"/>
      <c r="I4" s="271">
        <f>B4-C4</f>
        <v>827109255507</v>
      </c>
    </row>
    <row r="5" spans="1:11" ht="75" customHeight="1">
      <c r="A5" s="51" t="s">
        <v>91</v>
      </c>
      <c r="B5" s="271">
        <v>165470319207</v>
      </c>
      <c r="C5" s="271">
        <v>142683985888</v>
      </c>
      <c r="D5" s="189"/>
      <c r="E5" s="68"/>
      <c r="F5" s="68"/>
      <c r="G5" s="54"/>
      <c r="H5" s="54"/>
      <c r="I5" s="271">
        <f t="shared" ref="I5:I6" si="0">B5-C5</f>
        <v>22786333319</v>
      </c>
    </row>
    <row r="6" spans="1:11" ht="75" customHeight="1">
      <c r="A6" s="51" t="s">
        <v>21</v>
      </c>
      <c r="B6" s="271">
        <v>509051945524</v>
      </c>
      <c r="C6" s="271">
        <v>207349463760</v>
      </c>
      <c r="D6" s="54"/>
      <c r="E6" s="68"/>
      <c r="F6" s="68"/>
      <c r="G6" s="253"/>
      <c r="H6" s="253"/>
      <c r="I6" s="271">
        <f t="shared" si="0"/>
        <v>301702481764</v>
      </c>
    </row>
    <row r="7" spans="1:11" ht="75" customHeight="1">
      <c r="A7" s="50" t="s">
        <v>10</v>
      </c>
      <c r="B7" s="68">
        <f>SUM(B4:B6)</f>
        <v>6431397098316</v>
      </c>
      <c r="C7" s="134">
        <f>SUM(C4:C6)</f>
        <v>5279799027726</v>
      </c>
      <c r="D7" s="134"/>
      <c r="E7" s="134"/>
      <c r="F7" s="134"/>
      <c r="G7" s="134"/>
      <c r="H7" s="134"/>
      <c r="I7" s="134">
        <f>SUM(I4:I6)</f>
        <v>1151598070590</v>
      </c>
    </row>
    <row r="8" spans="1:11" ht="75" customHeight="1" thickBot="1">
      <c r="A8" s="362" t="s">
        <v>94</v>
      </c>
      <c r="B8" s="363"/>
      <c r="C8" s="363"/>
      <c r="D8" s="363"/>
      <c r="E8" s="363"/>
      <c r="F8" s="363"/>
      <c r="G8" s="363"/>
      <c r="H8" s="363"/>
      <c r="I8" s="364"/>
    </row>
    <row r="9" spans="1:11" ht="99.75" customHeight="1">
      <c r="A9" s="291" t="s">
        <v>201</v>
      </c>
      <c r="B9" s="291"/>
      <c r="C9" s="39"/>
      <c r="D9" s="291" t="s">
        <v>202</v>
      </c>
      <c r="E9" s="291"/>
      <c r="F9" s="291"/>
      <c r="G9" s="291" t="s">
        <v>159</v>
      </c>
      <c r="H9" s="291"/>
      <c r="I9" s="291"/>
    </row>
    <row r="10" spans="1:11" s="85" customFormat="1" ht="75" customHeight="1">
      <c r="A10" s="312"/>
      <c r="B10" s="312"/>
      <c r="C10" s="312"/>
      <c r="D10" s="312"/>
      <c r="E10" s="312"/>
      <c r="F10" s="312"/>
      <c r="G10" s="312"/>
      <c r="H10" s="312"/>
      <c r="I10" s="312"/>
    </row>
    <row r="11" spans="1:11" ht="74.25">
      <c r="A11" s="357" t="s">
        <v>104</v>
      </c>
      <c r="B11" s="357"/>
      <c r="C11" s="357"/>
      <c r="D11" s="357"/>
      <c r="E11" s="357"/>
      <c r="F11" s="357"/>
      <c r="G11" s="357"/>
      <c r="H11" s="40"/>
      <c r="I11" s="89" t="s">
        <v>140</v>
      </c>
    </row>
    <row r="12" spans="1:11" ht="74.25" customHeight="1">
      <c r="A12" s="294" t="s">
        <v>13</v>
      </c>
      <c r="B12" s="295"/>
      <c r="C12" s="295"/>
      <c r="D12" s="295" t="s">
        <v>29</v>
      </c>
      <c r="E12" s="295"/>
      <c r="F12" s="295"/>
      <c r="G12" s="295" t="s">
        <v>12</v>
      </c>
      <c r="H12" s="295"/>
      <c r="I12" s="296"/>
    </row>
    <row r="13" spans="1:11" ht="82.5" customHeight="1">
      <c r="A13" s="286" t="s">
        <v>3</v>
      </c>
      <c r="B13" s="287"/>
      <c r="C13" s="287"/>
      <c r="D13" s="287"/>
      <c r="E13" s="287"/>
      <c r="F13" s="287"/>
      <c r="G13" s="287"/>
      <c r="H13" s="287"/>
      <c r="I13" s="288"/>
    </row>
    <row r="14" spans="1:11" ht="62.25">
      <c r="A14" s="458"/>
      <c r="B14" s="458"/>
      <c r="C14" s="458"/>
      <c r="D14" s="458"/>
      <c r="E14" s="458"/>
      <c r="F14" s="458"/>
      <c r="G14" s="458"/>
      <c r="H14" s="458"/>
      <c r="I14" s="458"/>
    </row>
  </sheetData>
  <mergeCells count="15">
    <mergeCell ref="A12:C12"/>
    <mergeCell ref="D12:F12"/>
    <mergeCell ref="G12:I12"/>
    <mergeCell ref="A14:I14"/>
    <mergeCell ref="A13:I13"/>
    <mergeCell ref="B1:H1"/>
    <mergeCell ref="G2:H2"/>
    <mergeCell ref="A11:G11"/>
    <mergeCell ref="A8:I8"/>
    <mergeCell ref="A9:B9"/>
    <mergeCell ref="G9:I9"/>
    <mergeCell ref="A10:I10"/>
    <mergeCell ref="D9:F9"/>
    <mergeCell ref="A2:B2"/>
    <mergeCell ref="C2:D2"/>
  </mergeCells>
  <printOptions horizontalCentered="1"/>
  <pageMargins left="0.31496062992126" right="0.31496062992126" top="0.55118110236220497" bottom="0.35433070866141703" header="0.31496062992126" footer="0.31496062992126"/>
  <pageSetup paperSize="9" scale="47" orientation="landscape" r:id="rId1"/>
  <headerFooter>
    <oddFooter>&amp;C&amp;"B Nazanin,Regular"&amp;14 13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V22"/>
  <sheetViews>
    <sheetView rightToLeft="1" view="pageBreakPreview" zoomScale="41" zoomScaleNormal="46" zoomScaleSheetLayoutView="41" zoomScalePageLayoutView="25" workbookViewId="0">
      <selection activeCell="B5" sqref="B5:L13"/>
    </sheetView>
  </sheetViews>
  <sheetFormatPr defaultColWidth="20.140625" defaultRowHeight="21"/>
  <cols>
    <col min="1" max="1" width="26.5703125" style="1" customWidth="1"/>
    <col min="2" max="2" width="29.5703125" style="92" customWidth="1"/>
    <col min="3" max="3" width="35.42578125" style="1" customWidth="1"/>
    <col min="4" max="6" width="19" style="1" customWidth="1"/>
    <col min="7" max="7" width="15.28515625" style="1" customWidth="1"/>
    <col min="8" max="8" width="31.42578125" style="92" customWidth="1"/>
    <col min="9" max="9" width="35" style="92" customWidth="1"/>
    <col min="10" max="10" width="34.140625" style="1" customWidth="1"/>
    <col min="11" max="11" width="37.7109375" style="1" customWidth="1"/>
    <col min="12" max="12" width="40.140625" style="1" customWidth="1"/>
    <col min="13" max="14" width="19" style="1" customWidth="1"/>
    <col min="15" max="15" width="26.7109375" style="1" customWidth="1"/>
    <col min="16" max="16" width="15.85546875" style="1" customWidth="1"/>
    <col min="17" max="22" width="19" style="1" customWidth="1"/>
    <col min="23" max="16384" width="20.140625" style="1"/>
  </cols>
  <sheetData>
    <row r="1" spans="1:22" ht="52.5" customHeight="1">
      <c r="C1" s="466" t="s">
        <v>199</v>
      </c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127" t="s">
        <v>118</v>
      </c>
    </row>
    <row r="2" spans="1:22" s="92" customFormat="1" ht="52.5" customHeight="1">
      <c r="C2" s="456" t="s">
        <v>155</v>
      </c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77"/>
    </row>
    <row r="3" spans="1:22" ht="75" thickBot="1">
      <c r="A3" s="304" t="s">
        <v>180</v>
      </c>
      <c r="B3" s="304"/>
      <c r="C3" s="3"/>
      <c r="D3" s="300" t="s">
        <v>181</v>
      </c>
      <c r="E3" s="300"/>
      <c r="F3" s="300"/>
      <c r="G3" s="300"/>
      <c r="H3" s="300"/>
      <c r="I3" s="300"/>
      <c r="J3" s="80" t="s">
        <v>92</v>
      </c>
      <c r="K3" s="80"/>
      <c r="L3" s="80"/>
      <c r="M3" s="304" t="s">
        <v>267</v>
      </c>
      <c r="N3" s="304"/>
      <c r="P3" s="24"/>
      <c r="Q3" s="6"/>
      <c r="R3" s="465" t="s">
        <v>115</v>
      </c>
      <c r="S3" s="465"/>
      <c r="T3" s="465"/>
      <c r="U3" s="465"/>
    </row>
    <row r="4" spans="1:22" ht="90" customHeight="1">
      <c r="A4" s="49" t="s">
        <v>23</v>
      </c>
      <c r="B4" s="131" t="s">
        <v>148</v>
      </c>
      <c r="C4" s="131" t="s">
        <v>50</v>
      </c>
      <c r="D4" s="131" t="s">
        <v>69</v>
      </c>
      <c r="E4" s="131" t="s">
        <v>70</v>
      </c>
      <c r="F4" s="131" t="s">
        <v>82</v>
      </c>
      <c r="G4" s="131" t="s">
        <v>81</v>
      </c>
      <c r="H4" s="131" t="s">
        <v>149</v>
      </c>
      <c r="I4" s="131" t="s">
        <v>150</v>
      </c>
      <c r="J4" s="131" t="s">
        <v>87</v>
      </c>
      <c r="K4" s="131" t="s">
        <v>88</v>
      </c>
      <c r="L4" s="131" t="s">
        <v>25</v>
      </c>
      <c r="M4" s="131" t="s">
        <v>89</v>
      </c>
      <c r="N4" s="131" t="s">
        <v>90</v>
      </c>
      <c r="O4" s="131" t="s">
        <v>21</v>
      </c>
      <c r="P4" s="131" t="s">
        <v>80</v>
      </c>
      <c r="Q4" s="131" t="s">
        <v>39</v>
      </c>
      <c r="R4" s="131" t="s">
        <v>79</v>
      </c>
      <c r="S4" s="131" t="s">
        <v>71</v>
      </c>
      <c r="T4" s="131" t="s">
        <v>68</v>
      </c>
      <c r="U4" s="139" t="s">
        <v>98</v>
      </c>
      <c r="V4" s="140" t="s">
        <v>51</v>
      </c>
    </row>
    <row r="5" spans="1:22" s="92" customFormat="1" ht="78" customHeight="1">
      <c r="A5" s="462" t="s">
        <v>49</v>
      </c>
      <c r="B5" s="202"/>
      <c r="C5" s="203"/>
      <c r="D5" s="203"/>
      <c r="E5" s="203"/>
      <c r="F5" s="203"/>
      <c r="G5" s="203"/>
      <c r="H5" s="204"/>
      <c r="I5" s="205"/>
      <c r="J5" s="205"/>
      <c r="K5" s="203"/>
      <c r="L5" s="203"/>
      <c r="M5" s="203"/>
      <c r="N5" s="203"/>
      <c r="O5" s="203" t="s">
        <v>152</v>
      </c>
      <c r="P5" s="203"/>
      <c r="Q5" s="203"/>
      <c r="R5" s="203" t="s">
        <v>151</v>
      </c>
      <c r="S5" s="203"/>
      <c r="T5" s="203"/>
      <c r="U5" s="206"/>
      <c r="V5" s="207"/>
    </row>
    <row r="6" spans="1:22" s="92" customFormat="1" ht="78" customHeight="1">
      <c r="A6" s="463"/>
      <c r="B6" s="202"/>
      <c r="C6" s="204"/>
      <c r="D6" s="204"/>
      <c r="E6" s="204"/>
      <c r="F6" s="204"/>
      <c r="G6" s="204"/>
      <c r="H6" s="204"/>
      <c r="I6" s="204"/>
      <c r="J6" s="204"/>
      <c r="K6" s="204"/>
      <c r="L6" s="203"/>
      <c r="M6" s="203"/>
      <c r="N6" s="203"/>
      <c r="O6" s="203"/>
      <c r="P6" s="203"/>
      <c r="Q6" s="203"/>
      <c r="R6" s="203"/>
      <c r="S6" s="203"/>
      <c r="T6" s="203"/>
      <c r="U6" s="206"/>
      <c r="V6" s="207"/>
    </row>
    <row r="7" spans="1:22" s="92" customFormat="1" ht="78" customHeight="1">
      <c r="A7" s="463"/>
      <c r="B7" s="202"/>
      <c r="C7" s="204"/>
      <c r="D7" s="204"/>
      <c r="E7" s="204"/>
      <c r="F7" s="204"/>
      <c r="G7" s="204"/>
      <c r="H7" s="204"/>
      <c r="I7" s="204"/>
      <c r="J7" s="204"/>
      <c r="K7" s="204"/>
      <c r="L7" s="203"/>
      <c r="M7" s="203"/>
      <c r="N7" s="203"/>
      <c r="O7" s="203"/>
      <c r="P7" s="203"/>
      <c r="Q7" s="203"/>
      <c r="R7" s="203"/>
      <c r="S7" s="203"/>
      <c r="T7" s="203"/>
      <c r="U7" s="206"/>
      <c r="V7" s="207"/>
    </row>
    <row r="8" spans="1:22" s="92" customFormat="1" ht="78" customHeight="1">
      <c r="A8" s="463"/>
      <c r="B8" s="202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3"/>
      <c r="N8" s="203"/>
      <c r="O8" s="203"/>
      <c r="P8" s="203"/>
      <c r="Q8" s="203"/>
      <c r="R8" s="203"/>
      <c r="S8" s="203"/>
      <c r="T8" s="203"/>
      <c r="U8" s="206"/>
      <c r="V8" s="207"/>
    </row>
    <row r="9" spans="1:22" s="92" customFormat="1" ht="78" customHeight="1">
      <c r="A9" s="463"/>
      <c r="B9" s="202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8"/>
      <c r="N9" s="203"/>
      <c r="O9" s="203"/>
      <c r="P9" s="203"/>
      <c r="Q9" s="203"/>
      <c r="R9" s="203"/>
      <c r="S9" s="203"/>
      <c r="T9" s="203"/>
      <c r="U9" s="206"/>
      <c r="V9" s="207"/>
    </row>
    <row r="10" spans="1:22" ht="78" customHeight="1">
      <c r="A10" s="46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9"/>
      <c r="Q10" s="209"/>
      <c r="R10" s="210"/>
      <c r="S10" s="210"/>
      <c r="T10" s="210"/>
      <c r="U10" s="210"/>
      <c r="V10" s="211"/>
    </row>
    <row r="11" spans="1:22" ht="78" customHeight="1">
      <c r="A11" s="50" t="s">
        <v>146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12"/>
      <c r="Q11" s="213"/>
      <c r="R11" s="213"/>
      <c r="S11" s="213"/>
      <c r="T11" s="213"/>
      <c r="U11" s="213"/>
      <c r="V11" s="214"/>
    </row>
    <row r="12" spans="1:22" s="92" customFormat="1" ht="78" customHeight="1">
      <c r="A12" s="69" t="s">
        <v>147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15"/>
      <c r="Q12" s="216"/>
      <c r="R12" s="216"/>
      <c r="S12" s="216"/>
      <c r="T12" s="216"/>
      <c r="U12" s="216"/>
      <c r="V12" s="217"/>
    </row>
    <row r="13" spans="1:22" ht="78" customHeight="1">
      <c r="A13" s="69" t="s">
        <v>10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>
        <f>O11+'10 (2)'!M17</f>
        <v>0</v>
      </c>
      <c r="P13" s="218"/>
      <c r="Q13" s="219"/>
      <c r="R13" s="219"/>
      <c r="S13" s="219"/>
      <c r="T13" s="219"/>
      <c r="U13" s="219"/>
      <c r="V13" s="220"/>
    </row>
    <row r="14" spans="1:22" ht="82.5" customHeight="1" thickBot="1">
      <c r="A14" s="70" t="s">
        <v>11</v>
      </c>
      <c r="B14" s="96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  <c r="Q14" s="460"/>
      <c r="R14" s="460"/>
      <c r="S14" s="460"/>
      <c r="T14" s="460"/>
      <c r="U14" s="460"/>
      <c r="V14" s="461"/>
    </row>
    <row r="15" spans="1:22" ht="112.5" customHeight="1">
      <c r="C15" s="291" t="s">
        <v>163</v>
      </c>
      <c r="D15" s="291"/>
      <c r="E15" s="291"/>
      <c r="F15" s="291"/>
      <c r="G15" s="39"/>
      <c r="H15" s="39"/>
      <c r="I15" s="291" t="s">
        <v>158</v>
      </c>
      <c r="J15" s="291"/>
      <c r="K15" s="291"/>
      <c r="L15" s="39"/>
      <c r="M15" s="39"/>
      <c r="N15" s="39"/>
      <c r="O15" s="39"/>
      <c r="P15" s="291" t="s">
        <v>159</v>
      </c>
      <c r="Q15" s="291"/>
      <c r="R15" s="291"/>
      <c r="S15" s="291"/>
      <c r="T15" s="291"/>
      <c r="U15" s="291"/>
      <c r="V15" s="26"/>
    </row>
    <row r="16" spans="1:22" s="85" customFormat="1" ht="127.5" customHeight="1">
      <c r="A16" s="329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</row>
    <row r="17" spans="1:22" ht="62.25">
      <c r="A17" s="410" t="s">
        <v>104</v>
      </c>
      <c r="B17" s="410"/>
      <c r="C17" s="410"/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5"/>
      <c r="V17" s="89" t="s">
        <v>137</v>
      </c>
    </row>
    <row r="18" spans="1:22" ht="112.5" customHeight="1">
      <c r="A18" s="57"/>
      <c r="B18" s="97"/>
      <c r="C18" s="295" t="s">
        <v>13</v>
      </c>
      <c r="D18" s="295"/>
      <c r="E18" s="295"/>
      <c r="F18" s="295"/>
      <c r="G18" s="44"/>
      <c r="H18" s="44"/>
      <c r="I18" s="44"/>
      <c r="J18" s="43"/>
      <c r="K18" s="43"/>
      <c r="L18" s="295" t="s">
        <v>42</v>
      </c>
      <c r="M18" s="295"/>
      <c r="N18" s="295"/>
      <c r="O18" s="295"/>
      <c r="P18" s="86"/>
      <c r="Q18" s="43"/>
      <c r="R18" s="295" t="s">
        <v>12</v>
      </c>
      <c r="S18" s="295"/>
      <c r="T18" s="295"/>
      <c r="U18" s="295"/>
      <c r="V18" s="58"/>
    </row>
    <row r="19" spans="1:22" ht="90" customHeight="1">
      <c r="A19" s="433" t="s">
        <v>3</v>
      </c>
      <c r="B19" s="434"/>
      <c r="C19" s="434"/>
      <c r="D19" s="434"/>
      <c r="E19" s="434"/>
      <c r="F19" s="434"/>
      <c r="G19" s="434"/>
      <c r="H19" s="434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5"/>
    </row>
    <row r="20" spans="1:22" ht="37.5" customHeight="1">
      <c r="A20" s="459" t="s">
        <v>124</v>
      </c>
      <c r="B20" s="459"/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59"/>
    </row>
    <row r="21" spans="1:22" ht="37.5" customHeight="1">
      <c r="A21" s="301" t="s">
        <v>100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</row>
    <row r="22" spans="1:22" ht="37.5" customHeight="1">
      <c r="A22" s="301" t="s">
        <v>101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</row>
  </sheetData>
  <mergeCells count="20">
    <mergeCell ref="P15:U15"/>
    <mergeCell ref="R18:U18"/>
    <mergeCell ref="C1:U1"/>
    <mergeCell ref="C2:U2"/>
    <mergeCell ref="A22:V22"/>
    <mergeCell ref="A21:V21"/>
    <mergeCell ref="M3:N3"/>
    <mergeCell ref="A17:Q17"/>
    <mergeCell ref="A19:V19"/>
    <mergeCell ref="A20:V20"/>
    <mergeCell ref="L18:O18"/>
    <mergeCell ref="C14:V14"/>
    <mergeCell ref="A5:A10"/>
    <mergeCell ref="D3:I3"/>
    <mergeCell ref="A3:B3"/>
    <mergeCell ref="R3:U3"/>
    <mergeCell ref="A16:V16"/>
    <mergeCell ref="C18:F18"/>
    <mergeCell ref="C15:F15"/>
    <mergeCell ref="I15:K15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26" orientation="landscape" r:id="rId1"/>
  <headerFooter>
    <oddFooter>&amp;C&amp;"B Nazanin,Regular"&amp;14 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E13" sqref="E13:F13"/>
    </sheetView>
  </sheetViews>
  <sheetFormatPr defaultColWidth="20.140625" defaultRowHeight="21"/>
  <cols>
    <col min="1" max="1" width="26.5703125" style="101" customWidth="1"/>
    <col min="2" max="12" width="20.140625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301" t="s">
        <v>179</v>
      </c>
      <c r="I2" s="301"/>
      <c r="J2" s="301"/>
      <c r="K2" s="301"/>
      <c r="L2" s="301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6" t="s">
        <v>178</v>
      </c>
      <c r="I3" s="306"/>
      <c r="J3" s="306"/>
      <c r="K3" s="306"/>
      <c r="L3" s="306"/>
    </row>
    <row r="4" spans="1:12" ht="45" customHeight="1">
      <c r="A4" s="314" t="s">
        <v>85</v>
      </c>
      <c r="B4" s="309" t="s">
        <v>62</v>
      </c>
      <c r="C4" s="309"/>
      <c r="D4" s="309"/>
      <c r="E4" s="309"/>
      <c r="F4" s="309"/>
      <c r="G4" s="309"/>
      <c r="H4" s="309"/>
      <c r="I4" s="309" t="s">
        <v>63</v>
      </c>
      <c r="J4" s="309"/>
      <c r="K4" s="309" t="s">
        <v>31</v>
      </c>
      <c r="L4" s="297" t="s">
        <v>59</v>
      </c>
    </row>
    <row r="5" spans="1:12" ht="45" customHeight="1">
      <c r="A5" s="315"/>
      <c r="B5" s="310"/>
      <c r="C5" s="35"/>
      <c r="D5" s="35"/>
      <c r="E5" s="35"/>
      <c r="F5" s="35"/>
      <c r="G5" s="35"/>
      <c r="H5" s="35"/>
      <c r="I5" s="168" t="s">
        <v>1</v>
      </c>
      <c r="J5" s="168" t="s">
        <v>2</v>
      </c>
      <c r="K5" s="310"/>
      <c r="L5" s="298"/>
    </row>
    <row r="6" spans="1:12" ht="52.5" customHeight="1">
      <c r="A6" s="100" t="s">
        <v>14</v>
      </c>
      <c r="B6" s="19">
        <v>1137304000000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B6</f>
        <v>1137304000000</v>
      </c>
    </row>
    <row r="7" spans="1:12" ht="52.5" customHeight="1">
      <c r="A7" s="100" t="s">
        <v>15</v>
      </c>
      <c r="B7" s="19">
        <v>151250000000</v>
      </c>
      <c r="C7" s="19"/>
      <c r="D7" s="19"/>
      <c r="E7" s="19"/>
      <c r="F7" s="19"/>
      <c r="G7" s="19"/>
      <c r="H7" s="19"/>
      <c r="I7" s="19"/>
      <c r="J7" s="19"/>
      <c r="K7" s="19"/>
      <c r="L7" s="19">
        <f t="shared" ref="L7:L12" si="0">B7</f>
        <v>151250000000</v>
      </c>
    </row>
    <row r="8" spans="1:12" ht="52.5" customHeight="1">
      <c r="A8" s="100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>
        <f t="shared" si="0"/>
        <v>0</v>
      </c>
    </row>
    <row r="9" spans="1:12" ht="52.5" customHeight="1">
      <c r="A9" s="100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>
        <f t="shared" si="0"/>
        <v>0</v>
      </c>
    </row>
    <row r="10" spans="1:12" ht="52.5" customHeight="1">
      <c r="A10" s="100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>
        <f t="shared" si="0"/>
        <v>0</v>
      </c>
    </row>
    <row r="11" spans="1:12" ht="52.5" customHeight="1">
      <c r="A11" s="100" t="s">
        <v>19</v>
      </c>
      <c r="B11" s="19">
        <v>15000000000</v>
      </c>
      <c r="C11" s="19"/>
      <c r="D11" s="19"/>
      <c r="E11" s="19"/>
      <c r="F11" s="19"/>
      <c r="G11" s="19"/>
      <c r="H11" s="19"/>
      <c r="I11" s="19"/>
      <c r="J11" s="19"/>
      <c r="K11" s="19"/>
      <c r="L11" s="19">
        <f t="shared" si="0"/>
        <v>15000000000</v>
      </c>
    </row>
    <row r="12" spans="1:12" ht="52.5" customHeight="1">
      <c r="A12" s="100" t="s">
        <v>20</v>
      </c>
      <c r="B12" s="19">
        <v>21096000000</v>
      </c>
      <c r="C12" s="19"/>
      <c r="D12" s="19"/>
      <c r="E12" s="19"/>
      <c r="F12" s="19"/>
      <c r="G12" s="19"/>
      <c r="H12" s="19"/>
      <c r="I12" s="19"/>
      <c r="J12" s="19"/>
      <c r="K12" s="19"/>
      <c r="L12" s="19">
        <f t="shared" si="0"/>
        <v>21096000000</v>
      </c>
    </row>
    <row r="13" spans="1:12" ht="52.5" customHeight="1" thickBot="1">
      <c r="A13" s="70" t="s">
        <v>10</v>
      </c>
      <c r="B13" s="19">
        <f>SUM(B6:B12)</f>
        <v>1324650000000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f>SUM(L6:L12)</f>
        <v>1324650000000</v>
      </c>
    </row>
    <row r="14" spans="1:12" ht="81.75" customHeight="1">
      <c r="A14" s="291" t="s">
        <v>157</v>
      </c>
      <c r="B14" s="291"/>
      <c r="C14" s="291"/>
      <c r="D14" s="312"/>
      <c r="E14" s="312"/>
      <c r="F14" s="291" t="s">
        <v>158</v>
      </c>
      <c r="G14" s="291"/>
      <c r="H14" s="291"/>
      <c r="I14" s="291" t="s">
        <v>159</v>
      </c>
      <c r="J14" s="291"/>
      <c r="K14" s="291"/>
      <c r="L14" s="291"/>
    </row>
    <row r="15" spans="1:12" ht="37.5" customHeight="1">
      <c r="A15" s="313" t="s">
        <v>104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4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7:L17"/>
    <mergeCell ref="A18:K18"/>
    <mergeCell ref="A19:L19"/>
    <mergeCell ref="D14:E14"/>
    <mergeCell ref="A15:K15"/>
    <mergeCell ref="A16:C16"/>
    <mergeCell ref="F16:G16"/>
    <mergeCell ref="J16:L16"/>
    <mergeCell ref="A14:C14"/>
    <mergeCell ref="F14:H14"/>
    <mergeCell ref="I14:L14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S26"/>
  <sheetViews>
    <sheetView rightToLeft="1" view="pageBreakPreview" zoomScale="42" zoomScaleNormal="42" zoomScaleSheetLayoutView="42" zoomScalePageLayoutView="53" workbookViewId="0">
      <selection activeCell="B15" sqref="B15:H15"/>
    </sheetView>
  </sheetViews>
  <sheetFormatPr defaultColWidth="20.140625" defaultRowHeight="21"/>
  <cols>
    <col min="1" max="1" width="40.85546875" style="92" customWidth="1"/>
    <col min="2" max="2" width="49.85546875" style="92" bestFit="1" customWidth="1"/>
    <col min="3" max="5" width="22.42578125" style="92" customWidth="1"/>
    <col min="6" max="6" width="46.42578125" style="92" customWidth="1"/>
    <col min="7" max="7" width="48.140625" style="92" bestFit="1" customWidth="1"/>
    <col min="8" max="8" width="50.85546875" style="92" bestFit="1" customWidth="1"/>
    <col min="9" max="9" width="40.28515625" style="92" customWidth="1"/>
    <col min="10" max="10" width="44.5703125" style="92" customWidth="1"/>
    <col min="11" max="12" width="22.42578125" style="92" customWidth="1"/>
    <col min="13" max="13" width="32" style="92" customWidth="1"/>
    <col min="14" max="19" width="22.42578125" style="92" customWidth="1"/>
    <col min="20" max="16384" width="20.140625" style="92"/>
  </cols>
  <sheetData>
    <row r="1" spans="1:19" ht="52.5" customHeight="1">
      <c r="C1" s="456" t="s">
        <v>153</v>
      </c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77" t="s">
        <v>118</v>
      </c>
    </row>
    <row r="2" spans="1:19" ht="52.5" customHeight="1">
      <c r="C2" s="456" t="s">
        <v>154</v>
      </c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77"/>
    </row>
    <row r="3" spans="1:19" ht="75" thickBot="1">
      <c r="A3" s="90" t="s">
        <v>43</v>
      </c>
      <c r="B3" s="320">
        <v>295000</v>
      </c>
      <c r="C3" s="320"/>
      <c r="D3" s="80" t="s">
        <v>30</v>
      </c>
      <c r="E3" s="304" t="s">
        <v>182</v>
      </c>
      <c r="F3" s="304"/>
      <c r="G3" s="304"/>
      <c r="H3" s="304"/>
      <c r="I3" s="80" t="s">
        <v>92</v>
      </c>
      <c r="J3" s="80"/>
      <c r="K3" s="80"/>
      <c r="L3" s="304" t="s">
        <v>236</v>
      </c>
      <c r="M3" s="304"/>
      <c r="N3" s="93"/>
      <c r="O3" s="465" t="s">
        <v>115</v>
      </c>
      <c r="P3" s="465"/>
      <c r="Q3" s="465"/>
      <c r="R3" s="465"/>
    </row>
    <row r="4" spans="1:19" ht="166.5" customHeight="1">
      <c r="A4" s="201" t="s">
        <v>148</v>
      </c>
      <c r="B4" s="201" t="s">
        <v>50</v>
      </c>
      <c r="C4" s="176" t="s">
        <v>69</v>
      </c>
      <c r="D4" s="176" t="s">
        <v>70</v>
      </c>
      <c r="E4" s="176" t="s">
        <v>81</v>
      </c>
      <c r="F4" s="176" t="s">
        <v>149</v>
      </c>
      <c r="G4" s="201" t="s">
        <v>150</v>
      </c>
      <c r="H4" s="201" t="s">
        <v>87</v>
      </c>
      <c r="I4" s="176" t="s">
        <v>88</v>
      </c>
      <c r="J4" s="176" t="s">
        <v>25</v>
      </c>
      <c r="K4" s="176" t="s">
        <v>89</v>
      </c>
      <c r="L4" s="176" t="s">
        <v>90</v>
      </c>
      <c r="M4" s="176" t="s">
        <v>21</v>
      </c>
      <c r="N4" s="176" t="s">
        <v>39</v>
      </c>
      <c r="O4" s="201" t="s">
        <v>71</v>
      </c>
      <c r="P4" s="201" t="s">
        <v>68</v>
      </c>
      <c r="Q4" s="201" t="s">
        <v>98</v>
      </c>
      <c r="R4" s="201" t="s">
        <v>51</v>
      </c>
      <c r="S4" s="201" t="s">
        <v>51</v>
      </c>
    </row>
    <row r="5" spans="1:19" ht="84" customHeight="1">
      <c r="A5" s="190" t="s">
        <v>162</v>
      </c>
      <c r="B5" s="191">
        <v>620000000</v>
      </c>
      <c r="C5" s="191"/>
      <c r="D5" s="191"/>
      <c r="E5" s="191"/>
      <c r="F5" s="191"/>
      <c r="G5" s="191">
        <v>620000000</v>
      </c>
      <c r="H5" s="191">
        <v>620000000</v>
      </c>
      <c r="I5" s="191"/>
      <c r="J5" s="190"/>
      <c r="K5" s="190"/>
      <c r="L5" s="190"/>
      <c r="M5" s="190"/>
      <c r="N5" s="190"/>
      <c r="O5" s="191" t="s">
        <v>151</v>
      </c>
      <c r="P5" s="191"/>
      <c r="Q5" s="191"/>
      <c r="R5" s="191"/>
      <c r="S5" s="191"/>
    </row>
    <row r="6" spans="1:19" ht="84" customHeight="1">
      <c r="A6" s="191" t="s">
        <v>160</v>
      </c>
      <c r="B6" s="191">
        <v>252507546963</v>
      </c>
      <c r="C6" s="191"/>
      <c r="D6" s="191"/>
      <c r="E6" s="191"/>
      <c r="F6" s="191"/>
      <c r="G6" s="191">
        <v>252507546963</v>
      </c>
      <c r="H6" s="191">
        <v>133326790860</v>
      </c>
      <c r="I6" s="191"/>
      <c r="J6" s="191">
        <v>119180756103</v>
      </c>
      <c r="K6" s="191"/>
      <c r="L6" s="191"/>
      <c r="M6" s="191"/>
      <c r="N6" s="190"/>
      <c r="O6" s="190"/>
      <c r="P6" s="190"/>
      <c r="Q6" s="190"/>
      <c r="R6" s="192"/>
      <c r="S6" s="193"/>
    </row>
    <row r="7" spans="1:19" ht="84" customHeight="1">
      <c r="A7" s="191" t="s">
        <v>161</v>
      </c>
      <c r="B7" s="191">
        <v>161112000000</v>
      </c>
      <c r="C7" s="191"/>
      <c r="D7" s="191"/>
      <c r="E7" s="191"/>
      <c r="F7" s="191"/>
      <c r="G7" s="191">
        <v>161112000000</v>
      </c>
      <c r="H7" s="191">
        <v>160900512501</v>
      </c>
      <c r="I7" s="191"/>
      <c r="J7" s="191">
        <v>211487499</v>
      </c>
      <c r="K7" s="191"/>
      <c r="L7" s="191"/>
      <c r="M7" s="191"/>
      <c r="N7" s="190"/>
      <c r="O7" s="190"/>
      <c r="P7" s="190"/>
      <c r="Q7" s="190"/>
      <c r="R7" s="192"/>
      <c r="S7" s="193"/>
    </row>
    <row r="8" spans="1:19" ht="84" customHeight="1">
      <c r="A8" s="191">
        <v>1307006114</v>
      </c>
      <c r="B8" s="191">
        <v>5000000000</v>
      </c>
      <c r="C8" s="191"/>
      <c r="D8" s="191"/>
      <c r="E8" s="191"/>
      <c r="F8" s="191">
        <v>7400000000</v>
      </c>
      <c r="G8" s="191">
        <v>12400000000</v>
      </c>
      <c r="H8" s="191">
        <v>12400000000</v>
      </c>
      <c r="I8" s="191"/>
      <c r="J8" s="191"/>
      <c r="K8" s="191"/>
      <c r="L8" s="191"/>
      <c r="M8" s="191"/>
      <c r="N8" s="190"/>
      <c r="O8" s="190"/>
      <c r="P8" s="190"/>
      <c r="Q8" s="190"/>
      <c r="R8" s="192"/>
      <c r="S8" s="193"/>
    </row>
    <row r="9" spans="1:19" ht="84" customHeight="1">
      <c r="A9" s="191">
        <v>1307006115</v>
      </c>
      <c r="B9" s="191">
        <v>595385677</v>
      </c>
      <c r="C9" s="191"/>
      <c r="D9" s="191"/>
      <c r="E9" s="191"/>
      <c r="F9" s="191">
        <v>1200000000</v>
      </c>
      <c r="G9" s="191">
        <f>B9+F9</f>
        <v>1795385677</v>
      </c>
      <c r="H9" s="191">
        <v>1795385677</v>
      </c>
      <c r="I9" s="191"/>
      <c r="J9" s="191"/>
      <c r="K9" s="191"/>
      <c r="L9" s="191"/>
      <c r="M9" s="191"/>
      <c r="N9" s="190" t="s">
        <v>244</v>
      </c>
      <c r="O9" s="190"/>
      <c r="P9" s="190"/>
      <c r="Q9" s="190"/>
      <c r="R9" s="192"/>
      <c r="S9" s="193"/>
    </row>
    <row r="10" spans="1:19" ht="84" customHeight="1">
      <c r="A10" s="191">
        <v>1307002105</v>
      </c>
      <c r="B10" s="191">
        <v>304569963334</v>
      </c>
      <c r="C10" s="191"/>
      <c r="D10" s="191"/>
      <c r="E10" s="191"/>
      <c r="F10" s="191">
        <v>200000000000</v>
      </c>
      <c r="G10" s="191">
        <f>F10+B10</f>
        <v>504569963334</v>
      </c>
      <c r="H10" s="191">
        <v>504569963334</v>
      </c>
      <c r="I10" s="191"/>
      <c r="J10" s="191"/>
      <c r="K10" s="191"/>
      <c r="L10" s="191"/>
      <c r="M10" s="191"/>
      <c r="N10" s="194"/>
      <c r="O10" s="195"/>
      <c r="P10" s="195"/>
      <c r="Q10" s="195"/>
      <c r="R10" s="195"/>
      <c r="S10" s="196"/>
    </row>
    <row r="11" spans="1:19" ht="84" customHeight="1">
      <c r="A11" s="191">
        <v>1307003032</v>
      </c>
      <c r="B11" s="191">
        <v>952785007319</v>
      </c>
      <c r="C11" s="191"/>
      <c r="D11" s="191"/>
      <c r="E11" s="191"/>
      <c r="F11" s="191">
        <v>736000000000</v>
      </c>
      <c r="G11" s="191">
        <f>F11+B11</f>
        <v>1688785007319</v>
      </c>
      <c r="H11" s="191">
        <v>1474027575515</v>
      </c>
      <c r="I11" s="191">
        <v>716000000</v>
      </c>
      <c r="J11" s="191">
        <v>211516129637</v>
      </c>
      <c r="K11" s="191"/>
      <c r="L11" s="191"/>
      <c r="M11" s="223">
        <v>2525302167</v>
      </c>
      <c r="N11" s="198"/>
      <c r="O11" s="199"/>
      <c r="P11" s="195"/>
      <c r="Q11" s="195"/>
      <c r="R11" s="195"/>
      <c r="S11" s="197"/>
    </row>
    <row r="12" spans="1:19" s="161" customFormat="1" ht="84" customHeight="1">
      <c r="A12" s="191">
        <v>1307002065</v>
      </c>
      <c r="B12" s="191">
        <v>156820581</v>
      </c>
      <c r="C12" s="191"/>
      <c r="D12" s="191"/>
      <c r="E12" s="191"/>
      <c r="F12" s="191">
        <v>1910000000000</v>
      </c>
      <c r="G12" s="191">
        <f>F12+B12</f>
        <v>1910156820581</v>
      </c>
      <c r="H12" s="191">
        <v>1776818908932</v>
      </c>
      <c r="I12" s="191"/>
      <c r="J12" s="191">
        <v>133337911649</v>
      </c>
      <c r="K12" s="191"/>
      <c r="L12" s="221"/>
      <c r="M12" s="226"/>
      <c r="N12" s="194"/>
      <c r="O12" s="195"/>
      <c r="P12" s="222"/>
      <c r="Q12" s="199"/>
      <c r="R12" s="199"/>
      <c r="S12" s="200"/>
    </row>
    <row r="13" spans="1:19" s="161" customFormat="1" ht="84" customHeight="1">
      <c r="A13" s="191">
        <v>1307003122</v>
      </c>
      <c r="B13" s="191">
        <v>4500000000</v>
      </c>
      <c r="C13" s="191"/>
      <c r="D13" s="191"/>
      <c r="E13" s="191"/>
      <c r="F13" s="191">
        <v>4500000000</v>
      </c>
      <c r="G13" s="191">
        <v>4500000000</v>
      </c>
      <c r="H13" s="191"/>
      <c r="I13" s="191"/>
      <c r="J13" s="191"/>
      <c r="K13" s="191"/>
      <c r="L13" s="221"/>
      <c r="M13" s="226"/>
      <c r="N13" s="194"/>
      <c r="O13" s="195"/>
      <c r="P13" s="222"/>
      <c r="Q13" s="199"/>
      <c r="R13" s="199"/>
      <c r="S13" s="200"/>
    </row>
    <row r="14" spans="1:19" ht="84" customHeight="1">
      <c r="A14" s="191">
        <v>1307006003</v>
      </c>
      <c r="B14" s="191">
        <v>3573000000</v>
      </c>
      <c r="C14" s="191"/>
      <c r="D14" s="191"/>
      <c r="E14" s="191"/>
      <c r="F14" s="191">
        <v>3573000000</v>
      </c>
      <c r="G14" s="191">
        <v>3573000000</v>
      </c>
      <c r="H14" s="191"/>
      <c r="I14" s="191"/>
      <c r="J14" s="191"/>
      <c r="K14" s="191"/>
      <c r="L14" s="221"/>
      <c r="M14" s="226"/>
      <c r="N14" s="226"/>
      <c r="O14" s="195"/>
      <c r="P14" s="222"/>
      <c r="Q14" s="199"/>
      <c r="R14" s="199"/>
      <c r="S14" s="200"/>
    </row>
    <row r="15" spans="1:19" s="270" customFormat="1" ht="84" customHeight="1">
      <c r="A15" s="191">
        <v>1307006115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221"/>
      <c r="M15" s="191"/>
      <c r="N15" s="223"/>
      <c r="O15" s="225"/>
      <c r="P15" s="222"/>
      <c r="Q15" s="199"/>
      <c r="R15" s="199"/>
      <c r="S15" s="200"/>
    </row>
    <row r="16" spans="1:19" s="270" customFormat="1" ht="84" customHeight="1">
      <c r="A16" s="191">
        <v>1307006114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221"/>
      <c r="M16" s="191"/>
      <c r="N16" s="223"/>
      <c r="O16" s="225"/>
      <c r="P16" s="222"/>
      <c r="Q16" s="199"/>
      <c r="R16" s="199"/>
      <c r="S16" s="200"/>
    </row>
    <row r="17" spans="1:19" ht="84" customHeight="1">
      <c r="A17" s="191" t="s">
        <v>10</v>
      </c>
      <c r="B17" s="191">
        <f>SUM(B5:B14)</f>
        <v>1685419723874</v>
      </c>
      <c r="C17" s="191"/>
      <c r="D17" s="191"/>
      <c r="E17" s="191"/>
      <c r="F17" s="191">
        <f>SUM(F5:F14)</f>
        <v>2862673000000</v>
      </c>
      <c r="G17" s="191">
        <f>SUM(G5:G14)</f>
        <v>4540019723874</v>
      </c>
      <c r="H17" s="191">
        <f>SUM(H5:H14)</f>
        <v>4064459136819</v>
      </c>
      <c r="I17" s="191">
        <f>SUM(I5:I14)</f>
        <v>716000000</v>
      </c>
      <c r="J17" s="191">
        <f>SUM(J5:J14)</f>
        <v>464246284888</v>
      </c>
      <c r="K17" s="191"/>
      <c r="L17" s="191"/>
      <c r="M17" s="191">
        <f>SUM(M14)</f>
        <v>0</v>
      </c>
      <c r="N17" s="224"/>
      <c r="O17" s="225"/>
      <c r="P17" s="199"/>
      <c r="Q17" s="199"/>
      <c r="R17" s="199"/>
      <c r="S17" s="200"/>
    </row>
    <row r="18" spans="1:19" ht="82.5" customHeight="1" thickBot="1">
      <c r="A18" s="70" t="s">
        <v>11</v>
      </c>
      <c r="B18" s="96"/>
      <c r="C18" s="460"/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460"/>
      <c r="R18" s="460"/>
      <c r="S18" s="461"/>
    </row>
    <row r="19" spans="1:19" ht="112.5" customHeight="1">
      <c r="A19" s="291" t="s">
        <v>163</v>
      </c>
      <c r="B19" s="291"/>
      <c r="C19" s="291"/>
      <c r="D19" s="291"/>
      <c r="E19" s="164"/>
      <c r="F19" s="39"/>
      <c r="G19" s="291" t="s">
        <v>243</v>
      </c>
      <c r="H19" s="291"/>
      <c r="I19" s="291"/>
      <c r="J19" s="39"/>
      <c r="K19" s="39"/>
      <c r="L19" s="39"/>
      <c r="M19" s="39"/>
      <c r="N19" s="39"/>
      <c r="O19" s="291" t="s">
        <v>159</v>
      </c>
      <c r="P19" s="291"/>
      <c r="Q19" s="291"/>
      <c r="R19" s="291"/>
      <c r="S19" s="26"/>
    </row>
    <row r="20" spans="1:19" ht="117.75" customHeight="1">
      <c r="A20" s="329"/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</row>
    <row r="21" spans="1:19" ht="82.5" customHeight="1">
      <c r="A21" s="467" t="s">
        <v>104</v>
      </c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5"/>
      <c r="P21" s="165"/>
      <c r="Q21" s="165"/>
      <c r="R21" s="165"/>
      <c r="S21" s="170" t="s">
        <v>137</v>
      </c>
    </row>
    <row r="22" spans="1:19" ht="112.5" customHeight="1">
      <c r="A22" s="57"/>
      <c r="B22" s="97"/>
      <c r="C22" s="295" t="s">
        <v>13</v>
      </c>
      <c r="D22" s="295"/>
      <c r="E22" s="295"/>
      <c r="F22" s="44"/>
      <c r="G22" s="44"/>
      <c r="H22" s="44"/>
      <c r="I22" s="43"/>
      <c r="J22" s="43"/>
      <c r="K22" s="295" t="s">
        <v>42</v>
      </c>
      <c r="L22" s="295"/>
      <c r="M22" s="295"/>
      <c r="N22" s="171"/>
      <c r="O22" s="295" t="s">
        <v>12</v>
      </c>
      <c r="P22" s="295"/>
      <c r="Q22" s="295"/>
      <c r="R22" s="295"/>
      <c r="S22" s="58"/>
    </row>
    <row r="23" spans="1:19" ht="90" customHeight="1">
      <c r="A23" s="433" t="s">
        <v>3</v>
      </c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5"/>
    </row>
    <row r="24" spans="1:19" ht="37.5" customHeight="1">
      <c r="A24" s="459" t="s">
        <v>124</v>
      </c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59"/>
      <c r="R24" s="459"/>
      <c r="S24" s="459"/>
    </row>
    <row r="25" spans="1:19" ht="37.5" customHeight="1">
      <c r="A25" s="301" t="s">
        <v>100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</row>
    <row r="26" spans="1:19" ht="37.5" customHeight="1">
      <c r="A26" s="301" t="s">
        <v>101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</row>
  </sheetData>
  <mergeCells count="20">
    <mergeCell ref="C1:R1"/>
    <mergeCell ref="L3:M3"/>
    <mergeCell ref="O3:R3"/>
    <mergeCell ref="C18:S18"/>
    <mergeCell ref="C19:D19"/>
    <mergeCell ref="O19:R19"/>
    <mergeCell ref="A24:S24"/>
    <mergeCell ref="A25:S25"/>
    <mergeCell ref="A26:S26"/>
    <mergeCell ref="C2:R2"/>
    <mergeCell ref="A20:S20"/>
    <mergeCell ref="A21:N21"/>
    <mergeCell ref="C22:E22"/>
    <mergeCell ref="K22:M22"/>
    <mergeCell ref="O22:R22"/>
    <mergeCell ref="A23:S23"/>
    <mergeCell ref="E3:H3"/>
    <mergeCell ref="B3:C3"/>
    <mergeCell ref="A19:B19"/>
    <mergeCell ref="G19:I19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25" orientation="landscape" r:id="rId1"/>
  <headerFooter>
    <oddFooter>&amp;C&amp;"B Nazanin,Regular"&amp;14 14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S21"/>
  <sheetViews>
    <sheetView rightToLeft="1" view="pageBreakPreview" zoomScale="37" zoomScaleNormal="44" zoomScaleSheetLayoutView="37" zoomScalePageLayoutView="40" workbookViewId="0">
      <selection activeCell="G5" sqref="G5:G11"/>
    </sheetView>
  </sheetViews>
  <sheetFormatPr defaultColWidth="20.140625" defaultRowHeight="21"/>
  <cols>
    <col min="1" max="1" width="31.7109375" style="92" customWidth="1"/>
    <col min="2" max="2" width="54.5703125" style="92" bestFit="1" customWidth="1"/>
    <col min="3" max="3" width="32.7109375" style="92" customWidth="1"/>
    <col min="4" max="4" width="23.85546875" style="92" customWidth="1"/>
    <col min="5" max="5" width="13.85546875" style="92" customWidth="1"/>
    <col min="6" max="6" width="43.42578125" style="92" customWidth="1"/>
    <col min="7" max="7" width="52" style="92" customWidth="1"/>
    <col min="8" max="8" width="60.42578125" style="92" customWidth="1"/>
    <col min="9" max="9" width="58.7109375" style="92" customWidth="1"/>
    <col min="10" max="10" width="44.85546875" style="92" customWidth="1"/>
    <col min="11" max="12" width="22.42578125" style="92" customWidth="1"/>
    <col min="13" max="13" width="32.140625" style="92" customWidth="1"/>
    <col min="14" max="14" width="16.42578125" style="92" customWidth="1"/>
    <col min="15" max="15" width="17.28515625" style="92" customWidth="1"/>
    <col min="16" max="16" width="16" style="92" customWidth="1"/>
    <col min="17" max="17" width="17.7109375" style="92" customWidth="1"/>
    <col min="18" max="18" width="20.28515625" style="92" customWidth="1"/>
    <col min="19" max="19" width="22.42578125" style="92" customWidth="1"/>
    <col min="20" max="16384" width="20.140625" style="92"/>
  </cols>
  <sheetData>
    <row r="1" spans="1:19" ht="72.75" customHeight="1">
      <c r="A1" s="36"/>
      <c r="B1" s="36"/>
      <c r="C1" s="456" t="s">
        <v>246</v>
      </c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77" t="s">
        <v>118</v>
      </c>
    </row>
    <row r="2" spans="1:19" ht="52.5" customHeight="1">
      <c r="A2" s="36"/>
      <c r="B2" s="36"/>
      <c r="C2" s="456" t="s">
        <v>154</v>
      </c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77"/>
    </row>
    <row r="3" spans="1:19" ht="75" thickBot="1">
      <c r="A3" s="187" t="s">
        <v>43</v>
      </c>
      <c r="B3" s="187">
        <v>295000</v>
      </c>
      <c r="C3" s="36"/>
      <c r="D3" s="76" t="s">
        <v>30</v>
      </c>
      <c r="E3" s="319" t="s">
        <v>245</v>
      </c>
      <c r="F3" s="319"/>
      <c r="G3" s="319"/>
      <c r="H3" s="76"/>
      <c r="I3" s="76" t="s">
        <v>92</v>
      </c>
      <c r="J3" s="76"/>
      <c r="K3" s="76"/>
      <c r="L3" s="319" t="s">
        <v>247</v>
      </c>
      <c r="M3" s="319"/>
      <c r="N3" s="188"/>
      <c r="O3" s="465" t="s">
        <v>248</v>
      </c>
      <c r="P3" s="465"/>
      <c r="Q3" s="465"/>
      <c r="R3" s="465"/>
      <c r="S3" s="36"/>
    </row>
    <row r="4" spans="1:19" ht="169.5" customHeight="1">
      <c r="A4" s="227" t="s">
        <v>156</v>
      </c>
      <c r="B4" s="232" t="s">
        <v>50</v>
      </c>
      <c r="C4" s="233" t="s">
        <v>69</v>
      </c>
      <c r="D4" s="234" t="s">
        <v>70</v>
      </c>
      <c r="E4" s="232" t="s">
        <v>81</v>
      </c>
      <c r="F4" s="228" t="s">
        <v>149</v>
      </c>
      <c r="G4" s="232" t="s">
        <v>150</v>
      </c>
      <c r="H4" s="232" t="s">
        <v>87</v>
      </c>
      <c r="I4" s="228" t="s">
        <v>88</v>
      </c>
      <c r="J4" s="232" t="s">
        <v>25</v>
      </c>
      <c r="K4" s="228" t="s">
        <v>89</v>
      </c>
      <c r="L4" s="228" t="s">
        <v>90</v>
      </c>
      <c r="M4" s="232" t="s">
        <v>21</v>
      </c>
      <c r="N4" s="232" t="s">
        <v>39</v>
      </c>
      <c r="O4" s="231" t="s">
        <v>71</v>
      </c>
      <c r="P4" s="141" t="s">
        <v>68</v>
      </c>
      <c r="Q4" s="228" t="s">
        <v>98</v>
      </c>
      <c r="R4" s="229" t="s">
        <v>108</v>
      </c>
      <c r="S4" s="230" t="s">
        <v>51</v>
      </c>
    </row>
    <row r="5" spans="1:19" ht="169.5" customHeight="1">
      <c r="A5" s="251" t="s">
        <v>14</v>
      </c>
      <c r="B5" s="235">
        <v>2636955766432</v>
      </c>
      <c r="C5" s="235"/>
      <c r="D5" s="235"/>
      <c r="E5" s="235"/>
      <c r="F5" s="236">
        <v>59728000000</v>
      </c>
      <c r="G5" s="235">
        <f>SUM(B5:F5)</f>
        <v>2696683766432</v>
      </c>
      <c r="H5" s="235">
        <v>2473328948303</v>
      </c>
      <c r="I5" s="236">
        <v>34912313889</v>
      </c>
      <c r="J5" s="235">
        <v>164442504240</v>
      </c>
      <c r="K5" s="237"/>
      <c r="L5" s="237"/>
      <c r="M5" s="235">
        <v>24000000000</v>
      </c>
      <c r="N5" s="235"/>
      <c r="O5" s="238" t="s">
        <v>151</v>
      </c>
      <c r="P5" s="238"/>
      <c r="Q5" s="238"/>
      <c r="R5" s="239"/>
      <c r="S5" s="240"/>
    </row>
    <row r="6" spans="1:19" ht="169.5" customHeight="1">
      <c r="A6" s="251" t="s">
        <v>15</v>
      </c>
      <c r="B6" s="235">
        <v>307877653691</v>
      </c>
      <c r="C6" s="236"/>
      <c r="D6" s="235"/>
      <c r="E6" s="236"/>
      <c r="F6" s="236"/>
      <c r="G6" s="236">
        <v>307877653691</v>
      </c>
      <c r="H6" s="235"/>
      <c r="I6" s="236">
        <v>307877653691</v>
      </c>
      <c r="J6" s="236"/>
      <c r="K6" s="235"/>
      <c r="L6" s="235"/>
      <c r="M6" s="236"/>
      <c r="N6" s="238"/>
      <c r="O6" s="238"/>
      <c r="P6" s="238"/>
      <c r="Q6" s="238"/>
      <c r="R6" s="239"/>
      <c r="S6" s="240"/>
    </row>
    <row r="7" spans="1:19" ht="169.5" customHeight="1">
      <c r="A7" s="251" t="s">
        <v>16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9"/>
      <c r="S7" s="240"/>
    </row>
    <row r="8" spans="1:19" ht="169.5" customHeight="1">
      <c r="A8" s="251" t="s">
        <v>17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9"/>
      <c r="S8" s="240"/>
    </row>
    <row r="9" spans="1:19" ht="169.5" customHeight="1">
      <c r="A9" s="251" t="s">
        <v>18</v>
      </c>
      <c r="B9" s="241"/>
      <c r="C9" s="241"/>
      <c r="D9" s="241"/>
      <c r="E9" s="241"/>
      <c r="F9" s="241"/>
      <c r="G9" s="241"/>
      <c r="H9" s="241"/>
      <c r="I9" s="242"/>
      <c r="J9" s="238"/>
      <c r="K9" s="238"/>
      <c r="L9" s="238"/>
      <c r="M9" s="238"/>
      <c r="N9" s="238"/>
      <c r="O9" s="238"/>
      <c r="P9" s="238"/>
      <c r="Q9" s="238"/>
      <c r="R9" s="239"/>
      <c r="S9" s="240"/>
    </row>
    <row r="10" spans="1:19" ht="169.5" customHeight="1">
      <c r="A10" s="251" t="s">
        <v>19</v>
      </c>
      <c r="B10" s="243">
        <v>108110000000</v>
      </c>
      <c r="C10" s="235"/>
      <c r="D10" s="243"/>
      <c r="E10" s="235"/>
      <c r="F10" s="235"/>
      <c r="G10" s="243">
        <v>108110000000</v>
      </c>
      <c r="H10" s="235">
        <v>108110000000</v>
      </c>
      <c r="I10" s="237"/>
      <c r="J10" s="244"/>
      <c r="K10" s="244"/>
      <c r="L10" s="244"/>
      <c r="M10" s="244"/>
      <c r="N10" s="244"/>
      <c r="O10" s="245"/>
      <c r="P10" s="245"/>
      <c r="Q10" s="245"/>
      <c r="R10" s="245"/>
      <c r="S10" s="246"/>
    </row>
    <row r="11" spans="1:19" ht="169.5" customHeight="1">
      <c r="A11" s="251" t="s">
        <v>20</v>
      </c>
      <c r="B11" s="235">
        <v>91347658800</v>
      </c>
      <c r="C11" s="235"/>
      <c r="D11" s="235"/>
      <c r="E11" s="236"/>
      <c r="F11" s="236">
        <v>500000000</v>
      </c>
      <c r="G11" s="235">
        <f>SUM(B11:F11)</f>
        <v>91847658800</v>
      </c>
      <c r="H11" s="236">
        <v>73423042973</v>
      </c>
      <c r="I11" s="235">
        <v>18424615827</v>
      </c>
      <c r="J11" s="244"/>
      <c r="K11" s="244"/>
      <c r="L11" s="244"/>
      <c r="M11" s="244"/>
      <c r="N11" s="244"/>
      <c r="O11" s="245"/>
      <c r="P11" s="245"/>
      <c r="Q11" s="245"/>
      <c r="R11" s="245"/>
      <c r="S11" s="247"/>
    </row>
    <row r="12" spans="1:19" ht="169.5" customHeight="1">
      <c r="A12" s="251" t="s">
        <v>10</v>
      </c>
      <c r="B12" s="235">
        <f>SUM(B5:B11)</f>
        <v>3144291078923</v>
      </c>
      <c r="C12" s="248"/>
      <c r="D12" s="248"/>
      <c r="E12" s="235"/>
      <c r="F12" s="235">
        <f>SUM(F5:F11)</f>
        <v>60228000000</v>
      </c>
      <c r="G12" s="235">
        <f>SUM(G5:G11)</f>
        <v>3204519078923</v>
      </c>
      <c r="H12" s="235">
        <f>SUM(H5:H11)</f>
        <v>2654861991276</v>
      </c>
      <c r="I12" s="235">
        <f>SUM(I5:I11)</f>
        <v>361214583407</v>
      </c>
      <c r="J12" s="235">
        <f>SUM(J5:J11)</f>
        <v>164442504240</v>
      </c>
      <c r="K12" s="235"/>
      <c r="L12" s="235"/>
      <c r="M12" s="235">
        <f>SUM(M5:M11)</f>
        <v>24000000000</v>
      </c>
      <c r="N12" s="248"/>
      <c r="O12" s="249"/>
      <c r="P12" s="249"/>
      <c r="Q12" s="249"/>
      <c r="R12" s="249"/>
      <c r="S12" s="250"/>
    </row>
    <row r="13" spans="1:19" ht="82.5" customHeight="1" thickBot="1">
      <c r="A13" s="252" t="s">
        <v>11</v>
      </c>
      <c r="B13" s="96"/>
      <c r="C13" s="460"/>
      <c r="D13" s="460"/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1"/>
    </row>
    <row r="14" spans="1:19" ht="112.5" customHeight="1">
      <c r="A14" s="291" t="s">
        <v>163</v>
      </c>
      <c r="B14" s="291"/>
      <c r="C14" s="291"/>
      <c r="D14" s="291"/>
      <c r="E14" s="91"/>
      <c r="F14" s="291" t="s">
        <v>249</v>
      </c>
      <c r="G14" s="291"/>
      <c r="H14" s="39"/>
      <c r="I14" s="39"/>
      <c r="J14" s="39"/>
      <c r="K14" s="39"/>
      <c r="L14" s="39"/>
      <c r="M14" s="292" t="s">
        <v>159</v>
      </c>
      <c r="N14" s="292"/>
      <c r="O14" s="292"/>
      <c r="P14" s="292"/>
      <c r="Q14" s="292"/>
      <c r="R14" s="292"/>
      <c r="S14" s="26"/>
    </row>
    <row r="15" spans="1:19" ht="117.75" customHeight="1">
      <c r="A15" s="329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</row>
    <row r="16" spans="1:19" ht="62.25">
      <c r="A16" s="410" t="s">
        <v>104</v>
      </c>
      <c r="B16" s="410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5"/>
      <c r="S16" s="93" t="s">
        <v>137</v>
      </c>
    </row>
    <row r="17" spans="1:19" ht="112.5" customHeight="1">
      <c r="A17" s="57"/>
      <c r="B17" s="97"/>
      <c r="C17" s="295" t="s">
        <v>13</v>
      </c>
      <c r="D17" s="295"/>
      <c r="E17" s="295"/>
      <c r="F17" s="44"/>
      <c r="G17" s="44"/>
      <c r="H17" s="44"/>
      <c r="I17" s="43"/>
      <c r="J17" s="43"/>
      <c r="K17" s="295" t="s">
        <v>42</v>
      </c>
      <c r="L17" s="295"/>
      <c r="M17" s="295"/>
      <c r="N17" s="94"/>
      <c r="O17" s="295" t="s">
        <v>12</v>
      </c>
      <c r="P17" s="295"/>
      <c r="Q17" s="295"/>
      <c r="R17" s="295"/>
      <c r="S17" s="58"/>
    </row>
    <row r="18" spans="1:19" ht="90" customHeight="1">
      <c r="A18" s="433" t="s">
        <v>3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5"/>
    </row>
    <row r="19" spans="1:19" ht="37.5" customHeight="1">
      <c r="A19" s="459" t="s">
        <v>124</v>
      </c>
      <c r="B19" s="459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59"/>
      <c r="S19" s="459"/>
    </row>
    <row r="20" spans="1:19" ht="37.5" customHeight="1">
      <c r="A20" s="301" t="s">
        <v>100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</row>
    <row r="21" spans="1:19" ht="37.5" customHeight="1">
      <c r="A21" s="301" t="s">
        <v>101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</row>
  </sheetData>
  <mergeCells count="19">
    <mergeCell ref="A14:B14"/>
    <mergeCell ref="F14:G14"/>
    <mergeCell ref="M14:R14"/>
    <mergeCell ref="E3:G3"/>
    <mergeCell ref="C14:D14"/>
    <mergeCell ref="C1:R1"/>
    <mergeCell ref="C2:R2"/>
    <mergeCell ref="L3:M3"/>
    <mergeCell ref="O3:R3"/>
    <mergeCell ref="C13:S13"/>
    <mergeCell ref="A19:S19"/>
    <mergeCell ref="A20:S20"/>
    <mergeCell ref="A21:S21"/>
    <mergeCell ref="A15:S15"/>
    <mergeCell ref="A16:N16"/>
    <mergeCell ref="C17:E17"/>
    <mergeCell ref="K17:M17"/>
    <mergeCell ref="O17:R17"/>
    <mergeCell ref="A18:S18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22" orientation="landscape" r:id="rId1"/>
  <headerFooter>
    <oddFooter>&amp;C&amp;"B Nazanin,Regular"&amp;14 14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N14"/>
  <sheetViews>
    <sheetView rightToLeft="1" view="pageLayout" zoomScale="60" zoomScaleNormal="100" zoomScaleSheetLayoutView="70" zoomScalePageLayoutView="60" workbookViewId="0">
      <selection activeCell="A5" sqref="A5:B5"/>
    </sheetView>
  </sheetViews>
  <sheetFormatPr defaultColWidth="20.140625" defaultRowHeight="21"/>
  <cols>
    <col min="1" max="1" width="11.5703125" style="1" customWidth="1"/>
    <col min="2" max="2" width="15.140625" style="1" customWidth="1"/>
    <col min="3" max="14" width="18.28515625" style="1" customWidth="1"/>
    <col min="15" max="16384" width="20.140625" style="1"/>
  </cols>
  <sheetData>
    <row r="1" spans="1:14" ht="60.75" customHeight="1">
      <c r="A1" s="329"/>
      <c r="B1" s="329"/>
      <c r="C1" s="456" t="s">
        <v>116</v>
      </c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77" t="s">
        <v>118</v>
      </c>
    </row>
    <row r="2" spans="1:14" ht="48.75" customHeight="1" thickBot="1">
      <c r="A2" s="357" t="s">
        <v>43</v>
      </c>
      <c r="B2" s="357"/>
      <c r="C2" s="36"/>
      <c r="D2" s="30" t="s">
        <v>30</v>
      </c>
      <c r="E2" s="36"/>
      <c r="F2" s="40"/>
      <c r="G2" s="40"/>
      <c r="H2" s="319" t="s">
        <v>102</v>
      </c>
      <c r="I2" s="319"/>
      <c r="J2" s="40"/>
      <c r="K2" s="465" t="s">
        <v>117</v>
      </c>
      <c r="L2" s="465"/>
      <c r="M2" s="465"/>
      <c r="N2" s="36"/>
    </row>
    <row r="3" spans="1:14" ht="60" customHeight="1">
      <c r="A3" s="475" t="s">
        <v>23</v>
      </c>
      <c r="B3" s="309"/>
      <c r="C3" s="309" t="s">
        <v>50</v>
      </c>
      <c r="D3" s="309"/>
      <c r="E3" s="309" t="s">
        <v>87</v>
      </c>
      <c r="F3" s="309"/>
      <c r="G3" s="309" t="s">
        <v>40</v>
      </c>
      <c r="H3" s="309"/>
      <c r="I3" s="309" t="s">
        <v>47</v>
      </c>
      <c r="J3" s="309"/>
      <c r="K3" s="309" t="s">
        <v>48</v>
      </c>
      <c r="L3" s="309"/>
      <c r="M3" s="309" t="s">
        <v>51</v>
      </c>
      <c r="N3" s="297"/>
    </row>
    <row r="4" spans="1:14" ht="74.25" customHeight="1">
      <c r="A4" s="472" t="s">
        <v>52</v>
      </c>
      <c r="B4" s="310"/>
      <c r="C4" s="469"/>
      <c r="D4" s="469"/>
      <c r="E4" s="469"/>
      <c r="F4" s="469"/>
      <c r="G4" s="469"/>
      <c r="H4" s="469"/>
      <c r="I4" s="469"/>
      <c r="J4" s="469"/>
      <c r="K4" s="310"/>
      <c r="L4" s="310"/>
      <c r="M4" s="471"/>
      <c r="N4" s="474"/>
    </row>
    <row r="5" spans="1:14" ht="74.25" customHeight="1">
      <c r="A5" s="472" t="s">
        <v>53</v>
      </c>
      <c r="B5" s="310"/>
      <c r="C5" s="469"/>
      <c r="D5" s="469"/>
      <c r="E5" s="469"/>
      <c r="F5" s="469"/>
      <c r="G5" s="469"/>
      <c r="H5" s="469"/>
      <c r="I5" s="473"/>
      <c r="J5" s="473"/>
      <c r="K5" s="471"/>
      <c r="L5" s="471"/>
      <c r="M5" s="469"/>
      <c r="N5" s="470"/>
    </row>
    <row r="6" spans="1:14" ht="74.25" customHeight="1">
      <c r="A6" s="472" t="s">
        <v>28</v>
      </c>
      <c r="B6" s="310"/>
      <c r="C6" s="469"/>
      <c r="D6" s="469"/>
      <c r="E6" s="469"/>
      <c r="F6" s="469"/>
      <c r="G6" s="473"/>
      <c r="H6" s="473"/>
      <c r="I6" s="473"/>
      <c r="J6" s="473"/>
      <c r="K6" s="471"/>
      <c r="L6" s="471"/>
      <c r="M6" s="469"/>
      <c r="N6" s="470"/>
    </row>
    <row r="7" spans="1:14" ht="74.25" customHeight="1">
      <c r="A7" s="472" t="s">
        <v>10</v>
      </c>
      <c r="B7" s="310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70"/>
    </row>
    <row r="8" spans="1:14" ht="75" customHeight="1" thickBot="1">
      <c r="A8" s="354" t="s">
        <v>94</v>
      </c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6"/>
    </row>
    <row r="9" spans="1:14" ht="112.5" customHeight="1">
      <c r="A9" s="39"/>
      <c r="B9" s="291" t="s">
        <v>4</v>
      </c>
      <c r="C9" s="291"/>
      <c r="D9" s="291"/>
      <c r="E9" s="39"/>
      <c r="F9" s="291" t="s">
        <v>103</v>
      </c>
      <c r="G9" s="291"/>
      <c r="H9" s="36"/>
      <c r="I9" s="312" t="s">
        <v>58</v>
      </c>
      <c r="J9" s="312"/>
      <c r="K9" s="36"/>
      <c r="L9" s="312" t="s">
        <v>135</v>
      </c>
      <c r="M9" s="312"/>
      <c r="N9" s="36"/>
    </row>
    <row r="10" spans="1:14" s="85" customFormat="1" ht="37.5" customHeight="1">
      <c r="A10" s="312"/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</row>
    <row r="11" spans="1:14" ht="51.75" customHeight="1">
      <c r="A11" s="468" t="s">
        <v>104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0"/>
      <c r="L11" s="36"/>
      <c r="M11" s="36"/>
      <c r="N11" s="89" t="s">
        <v>139</v>
      </c>
    </row>
    <row r="12" spans="1:14" ht="75" customHeight="1">
      <c r="A12" s="294"/>
      <c r="B12" s="295"/>
      <c r="C12" s="295" t="s">
        <v>13</v>
      </c>
      <c r="D12" s="295"/>
      <c r="E12" s="43"/>
      <c r="F12" s="43"/>
      <c r="G12" s="295" t="s">
        <v>29</v>
      </c>
      <c r="H12" s="295"/>
      <c r="I12" s="38"/>
      <c r="J12" s="38"/>
      <c r="K12" s="43"/>
      <c r="L12" s="295" t="s">
        <v>12</v>
      </c>
      <c r="M12" s="295"/>
      <c r="N12" s="42"/>
    </row>
    <row r="13" spans="1:14" ht="90.75" customHeight="1">
      <c r="A13" s="286" t="s">
        <v>3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8"/>
    </row>
    <row r="14" spans="1:14" ht="48">
      <c r="A14" s="313"/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</row>
  </sheetData>
  <mergeCells count="53">
    <mergeCell ref="A2:B2"/>
    <mergeCell ref="H2:I2"/>
    <mergeCell ref="I3:J3"/>
    <mergeCell ref="M3:N3"/>
    <mergeCell ref="A3:B3"/>
    <mergeCell ref="C3:D3"/>
    <mergeCell ref="E3:F3"/>
    <mergeCell ref="G3:H3"/>
    <mergeCell ref="K2:M2"/>
    <mergeCell ref="K4:L4"/>
    <mergeCell ref="K3:L3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M7:N7"/>
    <mergeCell ref="K6:L6"/>
    <mergeCell ref="M6:N6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10:N10"/>
    <mergeCell ref="C1:M1"/>
    <mergeCell ref="A1:B1"/>
    <mergeCell ref="G12:H12"/>
    <mergeCell ref="A14:N14"/>
    <mergeCell ref="A11:J11"/>
    <mergeCell ref="A12:B12"/>
    <mergeCell ref="L12:M12"/>
    <mergeCell ref="A13:N13"/>
    <mergeCell ref="C12:D12"/>
    <mergeCell ref="L9:M9"/>
    <mergeCell ref="I9:J9"/>
    <mergeCell ref="A8:N8"/>
    <mergeCell ref="F9:G9"/>
    <mergeCell ref="B9:D9"/>
    <mergeCell ref="K7:L7"/>
  </mergeCells>
  <printOptions horizontalCentered="1"/>
  <pageMargins left="0.31496062992126" right="0.31496062992126" top="0.55118110236220497" bottom="0.35433070866141703" header="0.31496062992126" footer="0.31496062992126"/>
  <pageSetup paperSize="9" scale="52" orientation="landscape" r:id="rId1"/>
  <headerFooter>
    <oddFooter>&amp;C&amp;"B Nazanin,Regular"&amp;14 15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L10"/>
  <sheetViews>
    <sheetView rightToLeft="1" view="pageLayout" zoomScale="80" zoomScaleNormal="100" zoomScaleSheetLayoutView="50" zoomScalePageLayoutView="80" workbookViewId="0">
      <selection activeCell="A2" sqref="A2:C2"/>
    </sheetView>
  </sheetViews>
  <sheetFormatPr defaultColWidth="20.140625" defaultRowHeight="21"/>
  <cols>
    <col min="1" max="12" width="12.28515625" style="1" customWidth="1"/>
    <col min="13" max="16384" width="20.140625" style="1"/>
  </cols>
  <sheetData>
    <row r="1" spans="1:12" ht="48" customHeight="1">
      <c r="B1" s="476" t="s">
        <v>130</v>
      </c>
      <c r="C1" s="476"/>
      <c r="D1" s="476"/>
      <c r="E1" s="476"/>
      <c r="F1" s="476"/>
      <c r="G1" s="476"/>
      <c r="H1" s="476"/>
      <c r="I1" s="476"/>
      <c r="J1" s="476"/>
      <c r="K1" s="476"/>
      <c r="L1" s="77" t="s">
        <v>118</v>
      </c>
    </row>
    <row r="2" spans="1:12" ht="63" thickBot="1">
      <c r="A2" s="321" t="s">
        <v>43</v>
      </c>
      <c r="B2" s="321"/>
      <c r="C2" s="321"/>
      <c r="D2" s="321" t="s">
        <v>30</v>
      </c>
      <c r="E2" s="321"/>
      <c r="F2" s="321"/>
      <c r="G2" s="321" t="s">
        <v>92</v>
      </c>
      <c r="H2" s="321"/>
      <c r="I2" s="321"/>
      <c r="J2" s="321" t="s">
        <v>73</v>
      </c>
      <c r="K2" s="321"/>
      <c r="L2" s="321"/>
    </row>
    <row r="3" spans="1:12" ht="52.5" customHeight="1">
      <c r="A3" s="477" t="s">
        <v>131</v>
      </c>
      <c r="B3" s="448"/>
      <c r="C3" s="448"/>
      <c r="D3" s="448" t="s">
        <v>132</v>
      </c>
      <c r="E3" s="448" t="s">
        <v>27</v>
      </c>
      <c r="F3" s="448"/>
      <c r="G3" s="448" t="s">
        <v>133</v>
      </c>
      <c r="H3" s="448"/>
      <c r="I3" s="448" t="s">
        <v>26</v>
      </c>
      <c r="J3" s="448" t="s">
        <v>134</v>
      </c>
      <c r="K3" s="448"/>
      <c r="L3" s="449"/>
    </row>
    <row r="4" spans="1:12" ht="75" customHeight="1">
      <c r="A4" s="478"/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83"/>
    </row>
    <row r="5" spans="1:12" ht="75" customHeight="1" thickBot="1">
      <c r="A5" s="480" t="s">
        <v>11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2"/>
    </row>
    <row r="6" spans="1:12" ht="73.5" customHeight="1">
      <c r="A6" s="303" t="s">
        <v>4</v>
      </c>
      <c r="B6" s="303"/>
      <c r="C6" s="303"/>
      <c r="D6" s="368" t="s">
        <v>103</v>
      </c>
      <c r="E6" s="368"/>
      <c r="F6" s="368"/>
      <c r="G6" s="368" t="s">
        <v>58</v>
      </c>
      <c r="H6" s="368"/>
      <c r="I6" s="368"/>
      <c r="J6" s="368" t="s">
        <v>135</v>
      </c>
      <c r="K6" s="368"/>
      <c r="L6" s="368"/>
    </row>
    <row r="7" spans="1:12" s="85" customFormat="1" ht="37.5" customHeight="1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</row>
    <row r="8" spans="1:12" ht="69">
      <c r="A8" s="490" t="s">
        <v>104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89" t="s">
        <v>136</v>
      </c>
    </row>
    <row r="9" spans="1:12" ht="74.25" customHeight="1">
      <c r="A9" s="486" t="s">
        <v>13</v>
      </c>
      <c r="B9" s="484"/>
      <c r="C9" s="484"/>
      <c r="D9" s="484"/>
      <c r="E9" s="484" t="s">
        <v>125</v>
      </c>
      <c r="F9" s="484"/>
      <c r="G9" s="484"/>
      <c r="H9" s="484"/>
      <c r="I9" s="484" t="s">
        <v>12</v>
      </c>
      <c r="J9" s="484"/>
      <c r="K9" s="484"/>
      <c r="L9" s="485"/>
    </row>
    <row r="10" spans="1:12" ht="75" customHeight="1">
      <c r="A10" s="487" t="s">
        <v>3</v>
      </c>
      <c r="B10" s="488"/>
      <c r="C10" s="488"/>
      <c r="D10" s="488"/>
      <c r="E10" s="488"/>
      <c r="F10" s="488"/>
      <c r="G10" s="488"/>
      <c r="H10" s="488"/>
      <c r="I10" s="488"/>
      <c r="J10" s="488"/>
      <c r="K10" s="488"/>
      <c r="L10" s="489"/>
    </row>
  </sheetData>
  <mergeCells count="24">
    <mergeCell ref="I9:L9"/>
    <mergeCell ref="A9:D9"/>
    <mergeCell ref="A10:L10"/>
    <mergeCell ref="A8:K8"/>
    <mergeCell ref="E9:H9"/>
    <mergeCell ref="G3:I3"/>
    <mergeCell ref="J3:L3"/>
    <mergeCell ref="A3:C3"/>
    <mergeCell ref="D3:F3"/>
    <mergeCell ref="A7:L7"/>
    <mergeCell ref="D6:F6"/>
    <mergeCell ref="G6:I6"/>
    <mergeCell ref="J6:L6"/>
    <mergeCell ref="A4:C4"/>
    <mergeCell ref="A5:L5"/>
    <mergeCell ref="J4:L4"/>
    <mergeCell ref="D4:F4"/>
    <mergeCell ref="G4:I4"/>
    <mergeCell ref="A6:C6"/>
    <mergeCell ref="D2:F2"/>
    <mergeCell ref="A2:C2"/>
    <mergeCell ref="B1:K1"/>
    <mergeCell ref="G2:I2"/>
    <mergeCell ref="J2:L2"/>
  </mergeCells>
  <printOptions horizontalCentered="1"/>
  <pageMargins left="0.31496062992126" right="0.31496062992126" top="0.55118110236220497" bottom="0.35433070866141703" header="0.31496062992126" footer="0.31496062992126"/>
  <pageSetup paperSize="9" scale="85" orientation="landscape" r:id="rId1"/>
  <headerFooter>
    <oddFooter>&amp;C&amp;"B Nazanin,Regular"&amp;14 &amp;12 16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17"/>
  <sheetViews>
    <sheetView rightToLeft="1" view="pageBreakPreview" zoomScale="80" zoomScaleNormal="100" zoomScaleSheetLayoutView="80" zoomScalePageLayoutView="60" workbookViewId="0">
      <selection activeCell="D6" sqref="D6:E6"/>
    </sheetView>
  </sheetViews>
  <sheetFormatPr defaultRowHeight="15"/>
  <cols>
    <col min="1" max="1" width="30.5703125" customWidth="1"/>
    <col min="2" max="9" width="20" customWidth="1"/>
  </cols>
  <sheetData>
    <row r="1" spans="1:13" ht="51.75" customHeight="1">
      <c r="B1" s="299" t="s">
        <v>106</v>
      </c>
      <c r="C1" s="299"/>
      <c r="D1" s="299"/>
      <c r="E1" s="299"/>
      <c r="F1" s="299"/>
      <c r="G1" s="299"/>
      <c r="H1" s="299"/>
      <c r="I1" s="128" t="s">
        <v>118</v>
      </c>
    </row>
    <row r="2" spans="1:13" ht="75" thickBot="1">
      <c r="A2" s="321" t="s">
        <v>180</v>
      </c>
      <c r="B2" s="321"/>
      <c r="C2" s="302" t="s">
        <v>181</v>
      </c>
      <c r="D2" s="302"/>
      <c r="E2" s="321" t="s">
        <v>92</v>
      </c>
      <c r="F2" s="321"/>
      <c r="G2" s="142" t="s">
        <v>234</v>
      </c>
      <c r="H2" s="498" t="s">
        <v>204</v>
      </c>
      <c r="I2" s="498"/>
      <c r="M2" s="74"/>
    </row>
    <row r="3" spans="1:13" ht="45" customHeight="1">
      <c r="A3" s="133" t="s">
        <v>78</v>
      </c>
      <c r="B3" s="342" t="s">
        <v>128</v>
      </c>
      <c r="C3" s="343"/>
      <c r="D3" s="491" t="s">
        <v>96</v>
      </c>
      <c r="E3" s="492"/>
      <c r="F3" s="342" t="s">
        <v>98</v>
      </c>
      <c r="G3" s="343"/>
      <c r="H3" s="491" t="s">
        <v>77</v>
      </c>
      <c r="I3" s="493"/>
    </row>
    <row r="4" spans="1:13" ht="30.75" customHeight="1">
      <c r="A4" s="130">
        <v>1307002065</v>
      </c>
      <c r="B4" s="494">
        <v>540000000000</v>
      </c>
      <c r="C4" s="495"/>
      <c r="D4" s="494">
        <v>540000000000</v>
      </c>
      <c r="E4" s="495"/>
      <c r="F4" s="494"/>
      <c r="G4" s="495"/>
      <c r="H4" s="496"/>
      <c r="I4" s="497"/>
    </row>
    <row r="5" spans="1:13" ht="30.75">
      <c r="A5" s="130">
        <v>1307003032</v>
      </c>
      <c r="B5" s="494">
        <v>590000000000</v>
      </c>
      <c r="C5" s="495"/>
      <c r="D5" s="494">
        <v>39895000000</v>
      </c>
      <c r="E5" s="495"/>
      <c r="F5" s="494"/>
      <c r="G5" s="495"/>
      <c r="H5" s="496">
        <v>550105000000</v>
      </c>
      <c r="I5" s="497"/>
    </row>
    <row r="6" spans="1:13" ht="30.75" customHeight="1">
      <c r="A6" s="130">
        <v>1307002105</v>
      </c>
      <c r="B6" s="496">
        <v>550000000000</v>
      </c>
      <c r="C6" s="497"/>
      <c r="D6" s="496">
        <v>383327000000</v>
      </c>
      <c r="E6" s="497"/>
      <c r="F6" s="494"/>
      <c r="G6" s="495"/>
      <c r="H6" s="496">
        <v>166673000000</v>
      </c>
      <c r="I6" s="497"/>
    </row>
    <row r="7" spans="1:13" ht="30.75">
      <c r="A7" s="130">
        <v>1307006113</v>
      </c>
      <c r="B7" s="494">
        <v>1750000000</v>
      </c>
      <c r="C7" s="495"/>
      <c r="D7" s="494">
        <v>1750000000</v>
      </c>
      <c r="E7" s="495"/>
      <c r="F7" s="494"/>
      <c r="G7" s="495"/>
      <c r="H7" s="496"/>
      <c r="I7" s="497"/>
    </row>
    <row r="8" spans="1:13" ht="30.75">
      <c r="A8" s="130">
        <v>1307005006</v>
      </c>
      <c r="B8" s="494">
        <v>15000000000</v>
      </c>
      <c r="C8" s="495"/>
      <c r="D8" s="494">
        <v>15000000000</v>
      </c>
      <c r="E8" s="495"/>
      <c r="F8" s="494"/>
      <c r="G8" s="495"/>
      <c r="H8" s="496"/>
      <c r="I8" s="497"/>
    </row>
    <row r="9" spans="1:13" ht="30.75">
      <c r="A9" s="186">
        <v>1307006114</v>
      </c>
      <c r="B9" s="494">
        <v>1500000000</v>
      </c>
      <c r="C9" s="495"/>
      <c r="D9" s="494">
        <v>1500000000</v>
      </c>
      <c r="E9" s="495"/>
      <c r="F9" s="494"/>
      <c r="G9" s="495"/>
      <c r="H9" s="496"/>
      <c r="I9" s="497"/>
    </row>
    <row r="10" spans="1:13" ht="30.75">
      <c r="A10" s="130">
        <v>1307006003</v>
      </c>
      <c r="B10" s="494">
        <v>1000000000</v>
      </c>
      <c r="C10" s="495"/>
      <c r="D10" s="494">
        <v>427000000</v>
      </c>
      <c r="E10" s="495"/>
      <c r="F10" s="494"/>
      <c r="G10" s="495"/>
      <c r="H10" s="496">
        <v>573000000</v>
      </c>
      <c r="I10" s="497"/>
    </row>
    <row r="11" spans="1:13" ht="47.25" customHeight="1">
      <c r="A11" s="129" t="s">
        <v>10</v>
      </c>
      <c r="B11" s="494">
        <f>SUM(B4:C10)</f>
        <v>1699250000000</v>
      </c>
      <c r="C11" s="495"/>
      <c r="D11" s="494">
        <f t="shared" ref="D11" si="0">SUM(D4:E10)</f>
        <v>981899000000</v>
      </c>
      <c r="E11" s="495"/>
      <c r="F11" s="494">
        <f t="shared" ref="F11" si="1">SUM(F4:G10)</f>
        <v>0</v>
      </c>
      <c r="G11" s="495"/>
      <c r="H11" s="494">
        <f t="shared" ref="H11" si="2">SUM(H4:I10)</f>
        <v>717351000000</v>
      </c>
      <c r="I11" s="495"/>
    </row>
    <row r="12" spans="1:13" ht="68.25" customHeight="1" thickBot="1">
      <c r="A12" s="397" t="s">
        <v>11</v>
      </c>
      <c r="B12" s="398"/>
      <c r="C12" s="398"/>
      <c r="D12" s="398"/>
      <c r="E12" s="398"/>
      <c r="F12" s="398"/>
      <c r="G12" s="398"/>
      <c r="H12" s="398"/>
      <c r="I12" s="399"/>
      <c r="J12" s="53"/>
      <c r="K12" s="53"/>
      <c r="L12" s="53"/>
    </row>
    <row r="13" spans="1:13" ht="74.25" customHeight="1">
      <c r="A13" s="368" t="s">
        <v>163</v>
      </c>
      <c r="B13" s="368"/>
      <c r="C13" s="368" t="s">
        <v>158</v>
      </c>
      <c r="D13" s="368"/>
      <c r="E13" s="368"/>
      <c r="F13" s="368" t="s">
        <v>203</v>
      </c>
      <c r="G13" s="368"/>
      <c r="H13" s="368"/>
      <c r="I13" s="368"/>
      <c r="J13" s="29"/>
    </row>
    <row r="14" spans="1:13" ht="48.75" customHeight="1">
      <c r="A14" s="499" t="s">
        <v>104</v>
      </c>
      <c r="B14" s="499"/>
      <c r="C14" s="499"/>
      <c r="D14" s="499"/>
      <c r="E14" s="499"/>
      <c r="F14" s="499"/>
      <c r="G14" s="499"/>
      <c r="H14" s="499"/>
      <c r="I14" s="132" t="s">
        <v>138</v>
      </c>
    </row>
    <row r="15" spans="1:13" ht="52.5" customHeight="1">
      <c r="A15" s="500" t="s">
        <v>13</v>
      </c>
      <c r="B15" s="436"/>
      <c r="C15" s="436"/>
      <c r="D15" s="436" t="s">
        <v>29</v>
      </c>
      <c r="E15" s="436"/>
      <c r="F15" s="436"/>
      <c r="G15" s="436" t="s">
        <v>12</v>
      </c>
      <c r="H15" s="436"/>
      <c r="I15" s="436"/>
      <c r="J15" s="34"/>
    </row>
    <row r="16" spans="1:13" ht="60" customHeight="1">
      <c r="A16" s="433" t="s">
        <v>3</v>
      </c>
      <c r="B16" s="434"/>
      <c r="C16" s="434"/>
      <c r="D16" s="434"/>
      <c r="E16" s="434"/>
      <c r="F16" s="434"/>
      <c r="G16" s="434"/>
      <c r="H16" s="434"/>
      <c r="I16" s="435"/>
    </row>
    <row r="17" spans="1:9" ht="48">
      <c r="A17" s="501" t="s">
        <v>99</v>
      </c>
      <c r="B17" s="501"/>
      <c r="C17" s="501"/>
      <c r="D17" s="501"/>
      <c r="E17" s="501"/>
      <c r="F17" s="501"/>
      <c r="G17" s="501"/>
      <c r="H17" s="501"/>
      <c r="I17" s="501"/>
    </row>
  </sheetData>
  <mergeCells count="51">
    <mergeCell ref="A15:C15"/>
    <mergeCell ref="D15:F15"/>
    <mergeCell ref="G15:I15"/>
    <mergeCell ref="A16:I16"/>
    <mergeCell ref="A17:I17"/>
    <mergeCell ref="A14:H14"/>
    <mergeCell ref="B10:C10"/>
    <mergeCell ref="D10:E10"/>
    <mergeCell ref="F10:G10"/>
    <mergeCell ref="H10:I10"/>
    <mergeCell ref="B11:C11"/>
    <mergeCell ref="D11:E11"/>
    <mergeCell ref="F11:G11"/>
    <mergeCell ref="H11:I11"/>
    <mergeCell ref="A12:I12"/>
    <mergeCell ref="A13:B13"/>
    <mergeCell ref="B8:C8"/>
    <mergeCell ref="D8:E8"/>
    <mergeCell ref="F8:G8"/>
    <mergeCell ref="H8:I8"/>
    <mergeCell ref="B9:C9"/>
    <mergeCell ref="D9:E9"/>
    <mergeCell ref="F9:G9"/>
    <mergeCell ref="H9:I9"/>
    <mergeCell ref="F6:G6"/>
    <mergeCell ref="H6:I6"/>
    <mergeCell ref="B7:C7"/>
    <mergeCell ref="D7:E7"/>
    <mergeCell ref="F7:G7"/>
    <mergeCell ref="H7:I7"/>
    <mergeCell ref="B1:H1"/>
    <mergeCell ref="A2:B2"/>
    <mergeCell ref="C2:D2"/>
    <mergeCell ref="E2:F2"/>
    <mergeCell ref="H2:I2"/>
    <mergeCell ref="B3:C3"/>
    <mergeCell ref="D3:E3"/>
    <mergeCell ref="F3:G3"/>
    <mergeCell ref="H3:I3"/>
    <mergeCell ref="C13:E13"/>
    <mergeCell ref="F13:I1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</mergeCells>
  <printOptions horizontalCentered="1"/>
  <pageMargins left="0.7" right="0.7" top="0.75" bottom="0.75" header="0.3" footer="0.3"/>
  <pageSetup paperSize="9" scale="63" orientation="landscape" r:id="rId1"/>
  <headerFooter>
    <oddFooter>&amp;C&amp;"B Nazanin,Regular"&amp;14 17</oddFooter>
  </headerFooter>
  <colBreaks count="1" manualBreakCount="1">
    <brk id="9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1"/>
  </sheetPr>
  <dimension ref="A1:M17"/>
  <sheetViews>
    <sheetView rightToLeft="1" view="pageBreakPreview" zoomScaleNormal="100" zoomScaleSheetLayoutView="100" zoomScalePageLayoutView="60" workbookViewId="0">
      <selection activeCell="B6" sqref="B6:C6"/>
    </sheetView>
  </sheetViews>
  <sheetFormatPr defaultRowHeight="15"/>
  <cols>
    <col min="1" max="1" width="30.5703125" customWidth="1"/>
    <col min="2" max="9" width="20" customWidth="1"/>
  </cols>
  <sheetData>
    <row r="1" spans="1:13" ht="51.75" customHeight="1">
      <c r="B1" s="299" t="s">
        <v>106</v>
      </c>
      <c r="C1" s="299"/>
      <c r="D1" s="299"/>
      <c r="E1" s="299"/>
      <c r="F1" s="299"/>
      <c r="G1" s="299"/>
      <c r="H1" s="299"/>
      <c r="I1" s="73" t="s">
        <v>118</v>
      </c>
    </row>
    <row r="2" spans="1:13" ht="75" thickBot="1">
      <c r="A2" s="321" t="s">
        <v>180</v>
      </c>
      <c r="B2" s="321"/>
      <c r="C2" s="302" t="s">
        <v>181</v>
      </c>
      <c r="D2" s="302"/>
      <c r="E2" s="321" t="s">
        <v>92</v>
      </c>
      <c r="F2" s="321"/>
      <c r="G2" s="142" t="s">
        <v>234</v>
      </c>
      <c r="H2" s="498" t="s">
        <v>204</v>
      </c>
      <c r="I2" s="498"/>
      <c r="M2" s="74"/>
    </row>
    <row r="3" spans="1:13" ht="45" customHeight="1">
      <c r="A3" s="49" t="s">
        <v>78</v>
      </c>
      <c r="B3" s="342" t="s">
        <v>128</v>
      </c>
      <c r="C3" s="343"/>
      <c r="D3" s="491" t="s">
        <v>96</v>
      </c>
      <c r="E3" s="492"/>
      <c r="F3" s="342" t="s">
        <v>98</v>
      </c>
      <c r="G3" s="343"/>
      <c r="H3" s="491" t="s">
        <v>77</v>
      </c>
      <c r="I3" s="493"/>
    </row>
    <row r="4" spans="1:13" ht="30.75">
      <c r="A4" s="65" t="s">
        <v>160</v>
      </c>
      <c r="B4" s="494">
        <v>90000000000</v>
      </c>
      <c r="C4" s="502"/>
      <c r="D4" s="494">
        <v>22809000000</v>
      </c>
      <c r="E4" s="502"/>
      <c r="F4" s="494"/>
      <c r="G4" s="502"/>
      <c r="H4" s="494">
        <v>67191000000</v>
      </c>
      <c r="I4" s="495"/>
    </row>
    <row r="5" spans="1:13" ht="30.75">
      <c r="A5" s="65" t="s">
        <v>161</v>
      </c>
      <c r="B5" s="494">
        <v>75150000000</v>
      </c>
      <c r="C5" s="502"/>
      <c r="D5" s="494"/>
      <c r="E5" s="502"/>
      <c r="F5" s="494"/>
      <c r="G5" s="502"/>
      <c r="H5" s="494">
        <v>75150000000</v>
      </c>
      <c r="I5" s="495"/>
    </row>
    <row r="6" spans="1:13" ht="30.75">
      <c r="A6" s="65">
        <v>1307006115</v>
      </c>
      <c r="B6" s="494">
        <v>2500000000</v>
      </c>
      <c r="C6" s="502"/>
      <c r="D6" s="494">
        <v>2500000000</v>
      </c>
      <c r="E6" s="502"/>
      <c r="F6" s="494"/>
      <c r="G6" s="502"/>
      <c r="H6" s="494"/>
      <c r="I6" s="495"/>
    </row>
    <row r="7" spans="1:13" ht="30.75">
      <c r="A7" s="65"/>
      <c r="B7" s="494"/>
      <c r="C7" s="502"/>
      <c r="D7" s="494"/>
      <c r="E7" s="502"/>
      <c r="F7" s="494"/>
      <c r="G7" s="502"/>
      <c r="H7" s="494"/>
      <c r="I7" s="495"/>
    </row>
    <row r="8" spans="1:13" ht="30.75">
      <c r="A8" s="65"/>
      <c r="B8" s="494"/>
      <c r="C8" s="502"/>
      <c r="D8" s="494"/>
      <c r="E8" s="502"/>
      <c r="F8" s="494"/>
      <c r="G8" s="502"/>
      <c r="H8" s="494"/>
      <c r="I8" s="495"/>
    </row>
    <row r="9" spans="1:13" ht="30.75">
      <c r="A9" s="65"/>
      <c r="B9" s="494"/>
      <c r="C9" s="502"/>
      <c r="D9" s="494"/>
      <c r="E9" s="502"/>
      <c r="F9" s="494"/>
      <c r="G9" s="502"/>
      <c r="H9" s="494"/>
      <c r="I9" s="495"/>
    </row>
    <row r="10" spans="1:13" ht="30.75">
      <c r="A10" s="65" t="s">
        <v>227</v>
      </c>
      <c r="B10" s="494">
        <f>SUM(B4:C9)</f>
        <v>167650000000</v>
      </c>
      <c r="C10" s="502"/>
      <c r="D10" s="494">
        <f t="shared" ref="D10" si="0">SUM(D4:E9)</f>
        <v>25309000000</v>
      </c>
      <c r="E10" s="502"/>
      <c r="F10" s="494">
        <f t="shared" ref="F10" si="1">SUM(F4:G9)</f>
        <v>0</v>
      </c>
      <c r="G10" s="502"/>
      <c r="H10" s="494">
        <f t="shared" ref="H10" si="2">SUM(H4:I9)</f>
        <v>142341000000</v>
      </c>
      <c r="I10" s="502"/>
    </row>
    <row r="11" spans="1:13" ht="41.25" customHeight="1">
      <c r="A11" s="63" t="s">
        <v>232</v>
      </c>
      <c r="B11" s="494">
        <f>B10+'13 (2)'!B11:C11</f>
        <v>1866900000000</v>
      </c>
      <c r="C11" s="503"/>
      <c r="D11" s="494">
        <f>D10+'13 (2)'!D11:E11</f>
        <v>1007208000000</v>
      </c>
      <c r="E11" s="503"/>
      <c r="F11" s="494"/>
      <c r="G11" s="503"/>
      <c r="H11" s="494">
        <f>H10+'13 (2)'!H11:I11</f>
        <v>859692000000</v>
      </c>
      <c r="I11" s="503"/>
    </row>
    <row r="12" spans="1:13" ht="35.25" customHeight="1" thickBot="1">
      <c r="A12" s="397" t="s">
        <v>11</v>
      </c>
      <c r="B12" s="398"/>
      <c r="C12" s="398"/>
      <c r="D12" s="398"/>
      <c r="E12" s="398"/>
      <c r="F12" s="398"/>
      <c r="G12" s="398"/>
      <c r="H12" s="398"/>
      <c r="I12" s="399"/>
      <c r="J12" s="53"/>
      <c r="K12" s="53"/>
      <c r="L12" s="53"/>
    </row>
    <row r="13" spans="1:13" ht="75" customHeight="1">
      <c r="A13" s="368" t="s">
        <v>163</v>
      </c>
      <c r="B13" s="368"/>
      <c r="C13" s="368" t="s">
        <v>158</v>
      </c>
      <c r="D13" s="368"/>
      <c r="E13" s="368"/>
      <c r="F13" s="368" t="s">
        <v>203</v>
      </c>
      <c r="G13" s="368"/>
      <c r="H13" s="368"/>
      <c r="I13" s="368"/>
      <c r="J13" s="29"/>
    </row>
    <row r="14" spans="1:13" ht="62.25">
      <c r="A14" s="499" t="s">
        <v>104</v>
      </c>
      <c r="B14" s="499"/>
      <c r="C14" s="499"/>
      <c r="D14" s="499"/>
      <c r="E14" s="499"/>
      <c r="F14" s="499"/>
      <c r="G14" s="499"/>
      <c r="H14" s="499"/>
      <c r="I14" s="89" t="s">
        <v>138</v>
      </c>
    </row>
    <row r="15" spans="1:13" ht="56.25" customHeight="1">
      <c r="A15" s="500" t="s">
        <v>13</v>
      </c>
      <c r="B15" s="436"/>
      <c r="C15" s="436"/>
      <c r="D15" s="436" t="s">
        <v>29</v>
      </c>
      <c r="E15" s="436"/>
      <c r="F15" s="436"/>
      <c r="G15" s="436" t="s">
        <v>12</v>
      </c>
      <c r="H15" s="436"/>
      <c r="I15" s="436"/>
      <c r="J15" s="34"/>
    </row>
    <row r="16" spans="1:13" ht="38.25" customHeight="1">
      <c r="A16" s="433" t="s">
        <v>3</v>
      </c>
      <c r="B16" s="434"/>
      <c r="C16" s="434"/>
      <c r="D16" s="434"/>
      <c r="E16" s="434"/>
      <c r="F16" s="434"/>
      <c r="G16" s="434"/>
      <c r="H16" s="434"/>
      <c r="I16" s="435"/>
    </row>
    <row r="17" spans="1:9" ht="48">
      <c r="A17" s="501" t="s">
        <v>99</v>
      </c>
      <c r="B17" s="501"/>
      <c r="C17" s="501"/>
      <c r="D17" s="501"/>
      <c r="E17" s="501"/>
      <c r="F17" s="501"/>
      <c r="G17" s="501"/>
      <c r="H17" s="501"/>
      <c r="I17" s="501"/>
    </row>
  </sheetData>
  <mergeCells count="51">
    <mergeCell ref="A12:I12"/>
    <mergeCell ref="D15:F15"/>
    <mergeCell ref="G15:I15"/>
    <mergeCell ref="A17:I17"/>
    <mergeCell ref="A14:H14"/>
    <mergeCell ref="A16:I16"/>
    <mergeCell ref="A13:B13"/>
    <mergeCell ref="A15:C15"/>
    <mergeCell ref="C13:E13"/>
    <mergeCell ref="F13:I13"/>
    <mergeCell ref="F11:G11"/>
    <mergeCell ref="H5:I5"/>
    <mergeCell ref="H6:I6"/>
    <mergeCell ref="H7:I7"/>
    <mergeCell ref="H8:I8"/>
    <mergeCell ref="H9:I9"/>
    <mergeCell ref="H10:I10"/>
    <mergeCell ref="H11:I11"/>
    <mergeCell ref="F6:G6"/>
    <mergeCell ref="F7:G7"/>
    <mergeCell ref="F8:G8"/>
    <mergeCell ref="F9:G9"/>
    <mergeCell ref="F10:G10"/>
    <mergeCell ref="F5:G5"/>
    <mergeCell ref="B11:C11"/>
    <mergeCell ref="D5:E5"/>
    <mergeCell ref="D6:E6"/>
    <mergeCell ref="D7:E7"/>
    <mergeCell ref="D8:E8"/>
    <mergeCell ref="D9:E9"/>
    <mergeCell ref="D10:E10"/>
    <mergeCell ref="D11:E11"/>
    <mergeCell ref="B6:C6"/>
    <mergeCell ref="B7:C7"/>
    <mergeCell ref="B8:C8"/>
    <mergeCell ref="B9:C9"/>
    <mergeCell ref="B10:C10"/>
    <mergeCell ref="B5:C5"/>
    <mergeCell ref="B3:C3"/>
    <mergeCell ref="B4:C4"/>
    <mergeCell ref="D3:E3"/>
    <mergeCell ref="F3:G3"/>
    <mergeCell ref="B1:H1"/>
    <mergeCell ref="C2:D2"/>
    <mergeCell ref="A2:B2"/>
    <mergeCell ref="E2:F2"/>
    <mergeCell ref="H2:I2"/>
    <mergeCell ref="H3:I3"/>
    <mergeCell ref="H4:I4"/>
    <mergeCell ref="F4:G4"/>
    <mergeCell ref="D4:E4"/>
  </mergeCells>
  <printOptions horizontalCentered="1"/>
  <pageMargins left="0.7" right="0.7" top="0.75" bottom="0.75" header="0.3" footer="0.3"/>
  <pageSetup paperSize="9" scale="63" orientation="landscape" r:id="rId1"/>
  <headerFooter>
    <oddFooter>&amp;C&amp;"B Nazanin,Regular"&amp;14 17</oddFooter>
  </headerFooter>
  <colBreaks count="1" manualBreakCount="1">
    <brk id="9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rightToLeft="1" view="pageBreakPreview" zoomScale="60" zoomScaleNormal="100" workbookViewId="0">
      <selection activeCell="D14" sqref="D14"/>
    </sheetView>
  </sheetViews>
  <sheetFormatPr defaultRowHeight="15"/>
  <cols>
    <col min="3" max="3" width="38.140625" customWidth="1"/>
    <col min="4" max="4" width="24" customWidth="1"/>
    <col min="5" max="5" width="25.42578125" customWidth="1"/>
    <col min="6" max="6" width="22.28515625" customWidth="1"/>
    <col min="7" max="7" width="24" customWidth="1"/>
    <col min="8" max="8" width="16.85546875" customWidth="1"/>
    <col min="9" max="9" width="21.140625" customWidth="1"/>
    <col min="10" max="10" width="17.7109375" customWidth="1"/>
  </cols>
  <sheetData>
    <row r="1" spans="1:12" ht="52.5" customHeight="1" thickBot="1">
      <c r="A1" s="278" t="s">
        <v>269</v>
      </c>
      <c r="B1" s="279"/>
      <c r="C1" s="278" t="s">
        <v>270</v>
      </c>
      <c r="D1" s="278" t="s">
        <v>273</v>
      </c>
      <c r="E1" s="278" t="s">
        <v>271</v>
      </c>
      <c r="F1" s="278" t="s">
        <v>272</v>
      </c>
      <c r="G1" s="278" t="s">
        <v>274</v>
      </c>
      <c r="H1" s="278" t="s">
        <v>275</v>
      </c>
      <c r="I1" s="278" t="s">
        <v>7</v>
      </c>
      <c r="J1" s="278" t="s">
        <v>8</v>
      </c>
      <c r="K1" s="278" t="s">
        <v>98</v>
      </c>
      <c r="L1" s="278" t="s">
        <v>276</v>
      </c>
    </row>
    <row r="2" spans="1:12" ht="47.25" customHeight="1" thickBot="1">
      <c r="A2" s="280" t="s">
        <v>277</v>
      </c>
      <c r="B2" s="280"/>
      <c r="C2" s="284" t="s">
        <v>278</v>
      </c>
      <c r="D2" s="281">
        <v>161112000000</v>
      </c>
      <c r="E2" s="281">
        <v>0</v>
      </c>
      <c r="F2" s="281">
        <v>161112000000</v>
      </c>
      <c r="G2" s="281">
        <v>160900512501</v>
      </c>
      <c r="H2" s="282">
        <v>0</v>
      </c>
      <c r="I2" s="282">
        <v>211487499</v>
      </c>
      <c r="J2" s="282">
        <v>0</v>
      </c>
      <c r="K2" s="282">
        <v>0</v>
      </c>
      <c r="L2" s="282">
        <v>0</v>
      </c>
    </row>
    <row r="3" spans="1:12" ht="47.25" customHeight="1" thickBot="1">
      <c r="A3" s="280" t="s">
        <v>277</v>
      </c>
      <c r="B3" s="280"/>
      <c r="C3" s="284" t="s">
        <v>279</v>
      </c>
      <c r="D3" s="281">
        <v>620000000</v>
      </c>
      <c r="E3" s="281">
        <v>0</v>
      </c>
      <c r="F3" s="281">
        <v>620000000</v>
      </c>
      <c r="G3" s="281">
        <v>620000000</v>
      </c>
      <c r="H3" s="282">
        <v>0</v>
      </c>
      <c r="I3" s="282">
        <v>0</v>
      </c>
      <c r="J3" s="282">
        <v>0</v>
      </c>
      <c r="K3" s="282">
        <v>0</v>
      </c>
      <c r="L3" s="282">
        <v>0</v>
      </c>
    </row>
    <row r="4" spans="1:12" ht="47.25" customHeight="1" thickBot="1">
      <c r="A4" s="280" t="s">
        <v>277</v>
      </c>
      <c r="B4" s="280"/>
      <c r="C4" s="284" t="s">
        <v>280</v>
      </c>
      <c r="D4" s="281">
        <v>252507546963</v>
      </c>
      <c r="E4" s="281">
        <v>0</v>
      </c>
      <c r="F4" s="281">
        <v>252507546963</v>
      </c>
      <c r="G4" s="281">
        <v>133326790860</v>
      </c>
      <c r="H4" s="282">
        <v>0</v>
      </c>
      <c r="I4" s="282">
        <v>119180756103</v>
      </c>
      <c r="J4" s="282">
        <v>0</v>
      </c>
      <c r="K4" s="282">
        <v>0</v>
      </c>
      <c r="L4" s="282">
        <v>0</v>
      </c>
    </row>
    <row r="5" spans="1:12" ht="47.25" customHeight="1" thickBot="1">
      <c r="A5" s="280" t="s">
        <v>281</v>
      </c>
      <c r="B5" s="280" t="s">
        <v>282</v>
      </c>
      <c r="C5" s="285" t="s">
        <v>283</v>
      </c>
      <c r="D5" s="281">
        <v>304569963334</v>
      </c>
      <c r="E5" s="281">
        <v>200000000000</v>
      </c>
      <c r="F5" s="281">
        <v>504569963334</v>
      </c>
      <c r="G5" s="281">
        <v>504569963334</v>
      </c>
      <c r="H5" s="281">
        <v>0</v>
      </c>
      <c r="I5" s="281">
        <v>0</v>
      </c>
      <c r="J5" s="281">
        <v>0</v>
      </c>
      <c r="K5" s="281">
        <v>0</v>
      </c>
      <c r="L5" s="281">
        <v>0</v>
      </c>
    </row>
    <row r="6" spans="1:12" ht="47.25" customHeight="1" thickBot="1">
      <c r="A6" s="280" t="s">
        <v>281</v>
      </c>
      <c r="B6" s="280" t="s">
        <v>282</v>
      </c>
      <c r="C6" s="284" t="s">
        <v>284</v>
      </c>
      <c r="D6" s="281">
        <v>952785007319</v>
      </c>
      <c r="E6" s="281">
        <v>736000000000</v>
      </c>
      <c r="F6" s="281">
        <v>1688785007319</v>
      </c>
      <c r="G6" s="281">
        <v>1474027575515</v>
      </c>
      <c r="H6" s="281">
        <v>716000000</v>
      </c>
      <c r="I6" s="281">
        <v>211516129637</v>
      </c>
      <c r="J6" s="281">
        <v>2525302167</v>
      </c>
      <c r="K6" s="281">
        <v>0</v>
      </c>
      <c r="L6" s="281">
        <v>0</v>
      </c>
    </row>
    <row r="7" spans="1:12" ht="47.25" customHeight="1" thickBot="1">
      <c r="A7" s="280" t="s">
        <v>281</v>
      </c>
      <c r="B7" s="280" t="s">
        <v>282</v>
      </c>
      <c r="C7" s="284" t="s">
        <v>285</v>
      </c>
      <c r="D7" s="281">
        <v>156820581</v>
      </c>
      <c r="E7" s="281">
        <v>1910000000000</v>
      </c>
      <c r="F7" s="281">
        <v>1910156820581</v>
      </c>
      <c r="G7" s="281">
        <v>1776818908932</v>
      </c>
      <c r="H7" s="281">
        <v>0</v>
      </c>
      <c r="I7" s="281">
        <v>133337911649</v>
      </c>
      <c r="J7" s="281">
        <v>0</v>
      </c>
      <c r="K7" s="281">
        <v>0</v>
      </c>
      <c r="L7" s="281">
        <v>0</v>
      </c>
    </row>
    <row r="8" spans="1:12" ht="47.25" customHeight="1" thickBot="1">
      <c r="A8" s="280" t="s">
        <v>281</v>
      </c>
      <c r="B8" s="280" t="s">
        <v>282</v>
      </c>
      <c r="C8" s="284" t="s">
        <v>286</v>
      </c>
      <c r="D8" s="281">
        <v>4500000000</v>
      </c>
      <c r="E8" s="281">
        <v>0</v>
      </c>
      <c r="F8" s="281">
        <v>4500000000</v>
      </c>
      <c r="G8" s="281">
        <v>4500000000</v>
      </c>
      <c r="H8" s="282">
        <v>0</v>
      </c>
      <c r="I8" s="282">
        <v>0</v>
      </c>
      <c r="J8" s="282">
        <v>0</v>
      </c>
      <c r="K8" s="282">
        <v>0</v>
      </c>
      <c r="L8" s="282">
        <v>0</v>
      </c>
    </row>
    <row r="9" spans="1:12" ht="47.25" customHeight="1" thickBot="1">
      <c r="A9" s="280" t="s">
        <v>281</v>
      </c>
      <c r="B9" s="280" t="s">
        <v>282</v>
      </c>
      <c r="C9" s="284" t="s">
        <v>287</v>
      </c>
      <c r="D9" s="281">
        <v>3573000000</v>
      </c>
      <c r="E9" s="281">
        <v>0</v>
      </c>
      <c r="F9" s="281">
        <v>3573000000</v>
      </c>
      <c r="G9" s="281">
        <v>3573000000</v>
      </c>
      <c r="H9" s="282">
        <v>0</v>
      </c>
      <c r="I9" s="282">
        <v>0</v>
      </c>
      <c r="J9" s="282">
        <v>0</v>
      </c>
      <c r="K9" s="282">
        <v>0</v>
      </c>
      <c r="L9" s="282">
        <v>0</v>
      </c>
    </row>
    <row r="10" spans="1:12" ht="47.25" customHeight="1" thickBot="1">
      <c r="A10" s="280" t="s">
        <v>281</v>
      </c>
      <c r="B10" s="280" t="s">
        <v>282</v>
      </c>
      <c r="C10" s="284" t="s">
        <v>288</v>
      </c>
      <c r="D10" s="281">
        <v>595385677</v>
      </c>
      <c r="E10" s="281">
        <v>1200000000</v>
      </c>
      <c r="F10" s="281">
        <v>1795385677</v>
      </c>
      <c r="G10" s="281">
        <v>1795385677</v>
      </c>
      <c r="H10" s="282">
        <v>0</v>
      </c>
      <c r="I10" s="282">
        <v>0</v>
      </c>
      <c r="J10" s="282">
        <v>0</v>
      </c>
      <c r="K10" s="282">
        <v>0</v>
      </c>
      <c r="L10" s="282">
        <v>0</v>
      </c>
    </row>
    <row r="11" spans="1:12" ht="47.25" customHeight="1" thickBot="1">
      <c r="A11" s="280" t="s">
        <v>281</v>
      </c>
      <c r="B11" s="280" t="s">
        <v>282</v>
      </c>
      <c r="C11" s="285" t="s">
        <v>289</v>
      </c>
      <c r="D11" s="281">
        <v>5000000000</v>
      </c>
      <c r="E11" s="281">
        <v>7400000000</v>
      </c>
      <c r="F11" s="281">
        <v>12400000000</v>
      </c>
      <c r="G11" s="281">
        <v>12400000000</v>
      </c>
      <c r="H11" s="282">
        <v>0</v>
      </c>
      <c r="I11" s="282">
        <v>0</v>
      </c>
      <c r="J11" s="282">
        <v>0</v>
      </c>
      <c r="K11" s="282">
        <v>0</v>
      </c>
      <c r="L11" s="282">
        <v>0</v>
      </c>
    </row>
    <row r="12" spans="1:12" ht="47.25" customHeight="1" thickBot="1">
      <c r="A12" s="280" t="s">
        <v>281</v>
      </c>
      <c r="B12" s="280" t="s">
        <v>282</v>
      </c>
      <c r="C12" s="285" t="s">
        <v>290</v>
      </c>
      <c r="D12" s="281">
        <v>2000000000</v>
      </c>
      <c r="E12" s="281">
        <v>24000000000</v>
      </c>
      <c r="F12" s="281">
        <v>26000000000</v>
      </c>
      <c r="G12" s="281">
        <v>26000000000</v>
      </c>
      <c r="H12" s="282">
        <v>0</v>
      </c>
      <c r="I12" s="282">
        <v>0</v>
      </c>
      <c r="J12" s="282">
        <v>0</v>
      </c>
      <c r="K12" s="282">
        <v>0</v>
      </c>
      <c r="L12" s="282">
        <v>0</v>
      </c>
    </row>
    <row r="13" spans="1:12" ht="47.25" customHeight="1" thickBot="1">
      <c r="A13" s="280" t="s">
        <v>281</v>
      </c>
      <c r="B13" s="280" t="s">
        <v>282</v>
      </c>
      <c r="C13" s="284" t="s">
        <v>291</v>
      </c>
      <c r="D13" s="281">
        <v>293385159</v>
      </c>
      <c r="E13" s="281">
        <v>6000000000</v>
      </c>
      <c r="F13" s="281">
        <v>6293385159</v>
      </c>
      <c r="G13" s="281">
        <v>6293385159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</row>
    <row r="14" spans="1:12" ht="47.25" customHeight="1" thickBot="1">
      <c r="D14" s="281">
        <f>SUM(D2:D13)</f>
        <v>1687713109033</v>
      </c>
      <c r="E14" s="281">
        <f>SUM(E2:E13)</f>
        <v>2884600000000</v>
      </c>
      <c r="F14" s="281">
        <f>SUM(F2:F13)</f>
        <v>4572313109033</v>
      </c>
      <c r="G14" s="281">
        <f>SUM(G2:G13)</f>
        <v>4104825521978</v>
      </c>
      <c r="H14" s="281">
        <f>SUM(H2:H13)</f>
        <v>716000000</v>
      </c>
      <c r="I14" s="281">
        <f t="shared" ref="I14:L14" si="0">SUM(I2:I13)</f>
        <v>464246284888</v>
      </c>
      <c r="J14" s="281">
        <f t="shared" si="0"/>
        <v>2525302167</v>
      </c>
      <c r="K14" s="283">
        <f t="shared" si="0"/>
        <v>0</v>
      </c>
      <c r="L14" s="283">
        <f t="shared" si="0"/>
        <v>0</v>
      </c>
    </row>
    <row r="15" spans="1:12" ht="27.75" thickBot="1">
      <c r="E15" s="281"/>
      <c r="F15" s="281"/>
      <c r="G15" s="281"/>
      <c r="H15" s="281"/>
      <c r="I15" s="281"/>
      <c r="J15" s="281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L6" sqref="L6:L12"/>
    </sheetView>
  </sheetViews>
  <sheetFormatPr defaultColWidth="20.140625" defaultRowHeight="21"/>
  <cols>
    <col min="1" max="1" width="26.5703125" style="101" customWidth="1"/>
    <col min="2" max="2" width="26.85546875" style="101" customWidth="1"/>
    <col min="3" max="12" width="20.140625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89" t="s">
        <v>121</v>
      </c>
      <c r="I2" s="289"/>
      <c r="J2" s="289"/>
      <c r="K2" s="289"/>
      <c r="L2" s="289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13" t="s">
        <v>177</v>
      </c>
      <c r="I3" s="313"/>
      <c r="J3" s="313"/>
      <c r="K3" s="313"/>
      <c r="L3" s="313"/>
    </row>
    <row r="4" spans="1:12" ht="45" customHeight="1">
      <c r="A4" s="314" t="s">
        <v>85</v>
      </c>
      <c r="B4" s="309" t="s">
        <v>62</v>
      </c>
      <c r="C4" s="309" t="s">
        <v>126</v>
      </c>
      <c r="D4" s="309"/>
      <c r="E4" s="309"/>
      <c r="F4" s="309"/>
      <c r="G4" s="309"/>
      <c r="H4" s="309"/>
      <c r="I4" s="309" t="s">
        <v>63</v>
      </c>
      <c r="J4" s="309"/>
      <c r="K4" s="309" t="s">
        <v>31</v>
      </c>
      <c r="L4" s="297" t="s">
        <v>59</v>
      </c>
    </row>
    <row r="5" spans="1:12" ht="45" customHeight="1">
      <c r="A5" s="315"/>
      <c r="B5" s="310"/>
      <c r="C5" s="35"/>
      <c r="D5" s="35"/>
      <c r="E5" s="35"/>
      <c r="F5" s="35"/>
      <c r="G5" s="35"/>
      <c r="H5" s="35"/>
      <c r="I5" s="168" t="s">
        <v>1</v>
      </c>
      <c r="J5" s="168" t="s">
        <v>2</v>
      </c>
      <c r="K5" s="310"/>
      <c r="L5" s="298"/>
    </row>
    <row r="6" spans="1:12" ht="52.5" customHeight="1">
      <c r="A6" s="100" t="s">
        <v>14</v>
      </c>
      <c r="B6" s="19">
        <v>1755069000000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B6</f>
        <v>1755069000000</v>
      </c>
    </row>
    <row r="7" spans="1:12" ht="52.5" customHeight="1">
      <c r="A7" s="100" t="s">
        <v>15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>
        <f t="shared" ref="L7:L12" si="0">B7</f>
        <v>0</v>
      </c>
    </row>
    <row r="8" spans="1:12" ht="52.5" customHeight="1">
      <c r="A8" s="100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>
        <f t="shared" si="0"/>
        <v>0</v>
      </c>
    </row>
    <row r="9" spans="1:12" ht="52.5" customHeight="1">
      <c r="A9" s="100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>
        <f t="shared" si="0"/>
        <v>0</v>
      </c>
    </row>
    <row r="10" spans="1:12" ht="52.5" customHeight="1">
      <c r="A10" s="100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>
        <f t="shared" si="0"/>
        <v>0</v>
      </c>
    </row>
    <row r="11" spans="1:12" ht="52.5" customHeight="1">
      <c r="A11" s="100" t="s">
        <v>19</v>
      </c>
      <c r="B11" s="19">
        <v>185000000000</v>
      </c>
      <c r="C11" s="19"/>
      <c r="D11" s="19"/>
      <c r="E11" s="19"/>
      <c r="F11" s="19"/>
      <c r="G11" s="19"/>
      <c r="H11" s="19"/>
      <c r="I11" s="19"/>
      <c r="J11" s="19"/>
      <c r="K11" s="19"/>
      <c r="L11" s="19">
        <f t="shared" si="0"/>
        <v>185000000000</v>
      </c>
    </row>
    <row r="12" spans="1:12" ht="52.5" customHeight="1">
      <c r="A12" s="100" t="s">
        <v>20</v>
      </c>
      <c r="B12" s="19">
        <v>24931000000</v>
      </c>
      <c r="C12" s="263"/>
      <c r="D12" s="19"/>
      <c r="E12" s="19"/>
      <c r="F12" s="19"/>
      <c r="G12" s="19"/>
      <c r="H12" s="19"/>
      <c r="I12" s="19"/>
      <c r="J12" s="19"/>
      <c r="K12" s="19"/>
      <c r="L12" s="19">
        <f t="shared" si="0"/>
        <v>24931000000</v>
      </c>
    </row>
    <row r="13" spans="1:12" ht="52.5" customHeight="1" thickBot="1">
      <c r="A13" s="70" t="s">
        <v>10</v>
      </c>
      <c r="B13" s="19">
        <f>SUM(B6:B12)</f>
        <v>1965000000000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f>SUM(L6:L12)</f>
        <v>1965000000000</v>
      </c>
    </row>
    <row r="14" spans="1:12" ht="81.75" customHeight="1">
      <c r="A14" s="292" t="s">
        <v>163</v>
      </c>
      <c r="B14" s="292"/>
      <c r="C14" s="292"/>
      <c r="D14" s="292"/>
      <c r="E14" s="292"/>
      <c r="F14" s="292" t="s">
        <v>158</v>
      </c>
      <c r="G14" s="292"/>
      <c r="H14" s="292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9:L19"/>
    <mergeCell ref="A15:K15"/>
    <mergeCell ref="A16:C16"/>
    <mergeCell ref="F16:G16"/>
    <mergeCell ref="J16:L16"/>
    <mergeCell ref="A14:E14"/>
    <mergeCell ref="F14:H14"/>
    <mergeCell ref="I14:L14"/>
    <mergeCell ref="A17:L17"/>
    <mergeCell ref="A18:K18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B6" sqref="B6:B12"/>
    </sheetView>
  </sheetViews>
  <sheetFormatPr defaultColWidth="20.140625" defaultRowHeight="21"/>
  <cols>
    <col min="1" max="1" width="26.5703125" style="101" customWidth="1"/>
    <col min="2" max="12" width="20.140625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301" t="s">
        <v>179</v>
      </c>
      <c r="I2" s="301"/>
      <c r="J2" s="301"/>
      <c r="K2" s="301"/>
      <c r="L2" s="301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293" t="s">
        <v>176</v>
      </c>
      <c r="I3" s="293"/>
      <c r="J3" s="293"/>
      <c r="K3" s="293"/>
      <c r="L3" s="293"/>
    </row>
    <row r="4" spans="1:12" ht="45" customHeight="1">
      <c r="A4" s="314" t="s">
        <v>85</v>
      </c>
      <c r="B4" s="309" t="s">
        <v>62</v>
      </c>
      <c r="C4" s="309" t="s">
        <v>126</v>
      </c>
      <c r="D4" s="309"/>
      <c r="E4" s="309"/>
      <c r="F4" s="309"/>
      <c r="G4" s="309"/>
      <c r="H4" s="309"/>
      <c r="I4" s="309" t="s">
        <v>63</v>
      </c>
      <c r="J4" s="309"/>
      <c r="K4" s="309" t="s">
        <v>31</v>
      </c>
      <c r="L4" s="297" t="s">
        <v>59</v>
      </c>
    </row>
    <row r="5" spans="1:12" ht="45" customHeight="1">
      <c r="A5" s="315"/>
      <c r="B5" s="310"/>
      <c r="C5" s="35"/>
      <c r="D5" s="35"/>
      <c r="E5" s="35"/>
      <c r="F5" s="35"/>
      <c r="G5" s="35"/>
      <c r="H5" s="35"/>
      <c r="I5" s="168" t="s">
        <v>1</v>
      </c>
      <c r="J5" s="168" t="s">
        <v>2</v>
      </c>
      <c r="K5" s="310"/>
      <c r="L5" s="298"/>
    </row>
    <row r="6" spans="1:12" ht="52.5" customHeight="1">
      <c r="A6" s="100" t="s">
        <v>14</v>
      </c>
      <c r="B6" s="19">
        <v>6344892000000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SUM(B6:K6)</f>
        <v>6344892000000</v>
      </c>
    </row>
    <row r="7" spans="1:12" ht="52.5" customHeight="1">
      <c r="A7" s="100" t="s">
        <v>15</v>
      </c>
      <c r="B7" s="19">
        <v>20000000000</v>
      </c>
      <c r="C7" s="19"/>
      <c r="D7" s="19"/>
      <c r="E7" s="19"/>
      <c r="F7" s="19"/>
      <c r="G7" s="19"/>
      <c r="H7" s="19"/>
      <c r="I7" s="19"/>
      <c r="J7" s="19"/>
      <c r="K7" s="19"/>
      <c r="L7" s="19">
        <f t="shared" ref="L7:L13" si="0">SUM(B7:K7)</f>
        <v>20000000000</v>
      </c>
    </row>
    <row r="8" spans="1:12" ht="52.5" customHeight="1">
      <c r="A8" s="100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>
        <f t="shared" si="0"/>
        <v>0</v>
      </c>
    </row>
    <row r="9" spans="1:12" ht="52.5" customHeight="1">
      <c r="A9" s="100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>
        <f t="shared" si="0"/>
        <v>0</v>
      </c>
    </row>
    <row r="10" spans="1:12" ht="52.5" customHeight="1">
      <c r="A10" s="100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>
        <f t="shared" si="0"/>
        <v>0</v>
      </c>
    </row>
    <row r="11" spans="1:12" ht="52.5" customHeight="1">
      <c r="A11" s="100" t="s">
        <v>19</v>
      </c>
      <c r="B11" s="19">
        <v>110000000000</v>
      </c>
      <c r="C11" s="19"/>
      <c r="D11" s="19"/>
      <c r="E11" s="19"/>
      <c r="F11" s="19"/>
      <c r="G11" s="19"/>
      <c r="H11" s="19"/>
      <c r="I11" s="19"/>
      <c r="J11" s="19"/>
      <c r="K11" s="19"/>
      <c r="L11" s="19">
        <f t="shared" si="0"/>
        <v>110000000000</v>
      </c>
    </row>
    <row r="12" spans="1:12" ht="52.5" customHeight="1">
      <c r="A12" s="100" t="s">
        <v>20</v>
      </c>
      <c r="B12" s="19">
        <v>24608000000</v>
      </c>
      <c r="C12" s="19"/>
      <c r="D12" s="19"/>
      <c r="E12" s="19"/>
      <c r="F12" s="19"/>
      <c r="G12" s="19"/>
      <c r="H12" s="19"/>
      <c r="I12" s="19"/>
      <c r="J12" s="19"/>
      <c r="K12" s="19"/>
      <c r="L12" s="19">
        <f t="shared" si="0"/>
        <v>24608000000</v>
      </c>
    </row>
    <row r="13" spans="1:12" ht="52.5" customHeight="1" thickBot="1">
      <c r="A13" s="70" t="s">
        <v>10</v>
      </c>
      <c r="B13" s="19">
        <f>SUM(B6:B12)</f>
        <v>6499500000000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f t="shared" si="0"/>
        <v>6499500000000</v>
      </c>
    </row>
    <row r="14" spans="1:12" ht="81.75" customHeight="1">
      <c r="A14" s="292" t="s">
        <v>164</v>
      </c>
      <c r="B14" s="292"/>
      <c r="C14" s="292"/>
      <c r="D14" s="292"/>
      <c r="E14" s="292"/>
      <c r="F14" s="291" t="s">
        <v>158</v>
      </c>
      <c r="G14" s="291"/>
      <c r="H14" s="291"/>
      <c r="I14" s="292" t="s">
        <v>165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9:L19"/>
    <mergeCell ref="A15:K15"/>
    <mergeCell ref="A16:C16"/>
    <mergeCell ref="F16:G16"/>
    <mergeCell ref="J16:L16"/>
    <mergeCell ref="A14:E14"/>
    <mergeCell ref="F14:H14"/>
    <mergeCell ref="I14:L14"/>
    <mergeCell ref="A17:L17"/>
    <mergeCell ref="A18:K18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H3" sqref="H3:L3"/>
    </sheetView>
  </sheetViews>
  <sheetFormatPr defaultColWidth="20.140625" defaultRowHeight="21"/>
  <cols>
    <col min="1" max="1" width="26.5703125" style="101" customWidth="1"/>
    <col min="2" max="12" width="20.140625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89" t="s">
        <v>121</v>
      </c>
      <c r="I2" s="289"/>
      <c r="J2" s="289"/>
      <c r="K2" s="289"/>
      <c r="L2" s="289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16" t="s">
        <v>175</v>
      </c>
      <c r="I3" s="293"/>
      <c r="J3" s="293"/>
      <c r="K3" s="293"/>
      <c r="L3" s="293"/>
    </row>
    <row r="4" spans="1:12" ht="45" customHeight="1">
      <c r="A4" s="314" t="s">
        <v>85</v>
      </c>
      <c r="B4" s="309" t="s">
        <v>62</v>
      </c>
      <c r="C4" s="309" t="s">
        <v>126</v>
      </c>
      <c r="D4" s="309"/>
      <c r="E4" s="309"/>
      <c r="F4" s="309"/>
      <c r="G4" s="309"/>
      <c r="H4" s="309"/>
      <c r="I4" s="309" t="s">
        <v>63</v>
      </c>
      <c r="J4" s="309"/>
      <c r="K4" s="309" t="s">
        <v>31</v>
      </c>
      <c r="L4" s="297" t="s">
        <v>59</v>
      </c>
    </row>
    <row r="5" spans="1:12" ht="45" customHeight="1">
      <c r="A5" s="315"/>
      <c r="B5" s="310"/>
      <c r="C5" s="35"/>
      <c r="D5" s="35"/>
      <c r="E5" s="35"/>
      <c r="F5" s="35"/>
      <c r="G5" s="35"/>
      <c r="H5" s="35"/>
      <c r="I5" s="168" t="s">
        <v>1</v>
      </c>
      <c r="J5" s="168" t="s">
        <v>2</v>
      </c>
      <c r="K5" s="310"/>
      <c r="L5" s="298"/>
    </row>
    <row r="6" spans="1:12" ht="52.5" customHeight="1">
      <c r="A6" s="100" t="s">
        <v>14</v>
      </c>
      <c r="B6" s="149">
        <v>4000000000</v>
      </c>
      <c r="C6" s="263"/>
      <c r="D6" s="19"/>
      <c r="E6" s="19"/>
      <c r="F6" s="19"/>
      <c r="G6" s="19"/>
      <c r="H6" s="19"/>
      <c r="I6" s="19"/>
      <c r="J6" s="19"/>
      <c r="K6" s="19"/>
      <c r="L6" s="149">
        <f>SUM(B6:K6)</f>
        <v>4000000000</v>
      </c>
    </row>
    <row r="7" spans="1:12" ht="52.5" customHeight="1">
      <c r="A7" s="100" t="s">
        <v>15</v>
      </c>
      <c r="B7" s="14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52.5" customHeight="1">
      <c r="A8" s="100" t="s">
        <v>16</v>
      </c>
      <c r="B8" s="14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52.5" customHeight="1">
      <c r="A9" s="100" t="s">
        <v>17</v>
      </c>
      <c r="B9" s="14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52.5" customHeight="1">
      <c r="A10" s="100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52.5" customHeight="1">
      <c r="A11" s="100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52.5" customHeight="1">
      <c r="A12" s="100" t="s">
        <v>20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52.5" customHeight="1" thickBot="1">
      <c r="A13" s="70" t="s">
        <v>10</v>
      </c>
      <c r="B13" s="19">
        <f>SUM(B6:B12)</f>
        <v>4000000000</v>
      </c>
      <c r="C13" s="19">
        <f t="shared" ref="C13:L13" si="0">SUM(C6:C12)</f>
        <v>0</v>
      </c>
      <c r="D13" s="19">
        <f t="shared" si="0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4000000000</v>
      </c>
    </row>
    <row r="14" spans="1:12" ht="81.75" customHeight="1">
      <c r="A14" s="291" t="s">
        <v>163</v>
      </c>
      <c r="B14" s="291"/>
      <c r="C14" s="291"/>
      <c r="D14" s="291"/>
      <c r="E14" s="292" t="s">
        <v>158</v>
      </c>
      <c r="F14" s="292"/>
      <c r="G14" s="292"/>
      <c r="H14" s="292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9:L19"/>
    <mergeCell ref="A15:K15"/>
    <mergeCell ref="A16:C16"/>
    <mergeCell ref="F16:G16"/>
    <mergeCell ref="J16:L16"/>
    <mergeCell ref="A14:D14"/>
    <mergeCell ref="E14:H14"/>
    <mergeCell ref="I14:L14"/>
    <mergeCell ref="A17:L17"/>
    <mergeCell ref="A18:K18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E2" sqref="E2:E3"/>
    </sheetView>
  </sheetViews>
  <sheetFormatPr defaultColWidth="20.140625" defaultRowHeight="21"/>
  <cols>
    <col min="1" max="1" width="26.5703125" style="101" customWidth="1"/>
    <col min="2" max="2" width="23" style="101" customWidth="1"/>
    <col min="3" max="11" width="20.140625" style="101" customWidth="1"/>
    <col min="12" max="12" width="24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7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89" t="s">
        <v>121</v>
      </c>
      <c r="I2" s="289"/>
      <c r="J2" s="289"/>
      <c r="K2" s="289"/>
      <c r="L2" s="289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05" t="s">
        <v>174</v>
      </c>
      <c r="I3" s="306"/>
      <c r="J3" s="306"/>
      <c r="K3" s="306"/>
      <c r="L3" s="306"/>
    </row>
    <row r="4" spans="1:12" ht="45" customHeight="1">
      <c r="A4" s="307" t="s">
        <v>85</v>
      </c>
      <c r="B4" s="309" t="s">
        <v>62</v>
      </c>
      <c r="C4" s="317" t="s">
        <v>126</v>
      </c>
      <c r="D4" s="317"/>
      <c r="E4" s="317"/>
      <c r="F4" s="317"/>
      <c r="G4" s="317"/>
      <c r="H4" s="317"/>
      <c r="I4" s="318" t="s">
        <v>63</v>
      </c>
      <c r="J4" s="318"/>
      <c r="K4" s="309" t="s">
        <v>31</v>
      </c>
      <c r="L4" s="297" t="s">
        <v>59</v>
      </c>
    </row>
    <row r="5" spans="1:12" ht="45" customHeight="1">
      <c r="A5" s="308"/>
      <c r="B5" s="310"/>
      <c r="C5" s="35"/>
      <c r="D5" s="35"/>
      <c r="E5" s="35"/>
      <c r="F5" s="35"/>
      <c r="G5" s="35"/>
      <c r="H5" s="35"/>
      <c r="I5" s="169" t="s">
        <v>1</v>
      </c>
      <c r="J5" s="169" t="s">
        <v>2</v>
      </c>
      <c r="K5" s="310"/>
      <c r="L5" s="298"/>
    </row>
    <row r="6" spans="1:12" ht="52.5" customHeight="1">
      <c r="A6" s="100" t="s">
        <v>14</v>
      </c>
      <c r="B6" s="262">
        <v>3000000000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SUM(B6:K6)</f>
        <v>3000000000</v>
      </c>
    </row>
    <row r="7" spans="1:12" ht="52.5" customHeight="1">
      <c r="A7" s="100" t="s">
        <v>15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52.5" customHeight="1">
      <c r="A8" s="100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52.5" customHeight="1">
      <c r="A9" s="100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52.5" customHeight="1">
      <c r="A10" s="100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52.5" customHeight="1">
      <c r="A11" s="100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52.5" customHeight="1">
      <c r="A12" s="100" t="s">
        <v>20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52.5" customHeight="1" thickBot="1">
      <c r="A13" s="70" t="s">
        <v>10</v>
      </c>
      <c r="B13" s="19">
        <f>SUM(B6:B12)</f>
        <v>3000000000</v>
      </c>
      <c r="C13" s="19">
        <f t="shared" ref="C13:L13" si="0">SUM(C6:C12)</f>
        <v>0</v>
      </c>
      <c r="D13" s="19">
        <f t="shared" si="0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3000000000</v>
      </c>
    </row>
    <row r="14" spans="1:12" ht="81.75" customHeight="1">
      <c r="A14" s="291" t="s">
        <v>163</v>
      </c>
      <c r="B14" s="291"/>
      <c r="C14" s="291"/>
      <c r="D14" s="40"/>
      <c r="E14" s="40"/>
      <c r="F14" s="292" t="s">
        <v>166</v>
      </c>
      <c r="G14" s="292"/>
      <c r="H14" s="292"/>
      <c r="I14" s="292" t="s">
        <v>159</v>
      </c>
      <c r="J14" s="292"/>
      <c r="K14" s="292"/>
      <c r="L14" s="292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3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9:L19"/>
    <mergeCell ref="A15:K15"/>
    <mergeCell ref="A16:C16"/>
    <mergeCell ref="F16:G16"/>
    <mergeCell ref="J16:L16"/>
    <mergeCell ref="A14:C14"/>
    <mergeCell ref="F14:H14"/>
    <mergeCell ref="I14:L14"/>
    <mergeCell ref="A17:L17"/>
    <mergeCell ref="A18:K18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L19"/>
  <sheetViews>
    <sheetView rightToLeft="1" view="pageBreakPreview" zoomScale="70" zoomScaleNormal="100" zoomScaleSheetLayoutView="70" zoomScalePageLayoutView="40" workbookViewId="0">
      <selection activeCell="E10" sqref="E10"/>
    </sheetView>
  </sheetViews>
  <sheetFormatPr defaultColWidth="20.140625" defaultRowHeight="21"/>
  <cols>
    <col min="1" max="1" width="26.5703125" style="101" customWidth="1"/>
    <col min="2" max="12" width="20.140625" style="101" customWidth="1"/>
    <col min="13" max="16384" width="20.140625" style="101"/>
  </cols>
  <sheetData>
    <row r="1" spans="1:12" ht="53.25" customHeight="1">
      <c r="B1" s="299" t="s">
        <v>111</v>
      </c>
      <c r="C1" s="299"/>
      <c r="D1" s="299"/>
      <c r="E1" s="299"/>
      <c r="F1" s="299"/>
      <c r="G1" s="299"/>
      <c r="H1" s="299"/>
      <c r="I1" s="299"/>
      <c r="J1" s="299"/>
      <c r="K1" s="299"/>
      <c r="L1" s="127" t="s">
        <v>118</v>
      </c>
    </row>
    <row r="2" spans="1:12" ht="29.25" customHeight="1">
      <c r="A2" s="289" t="s">
        <v>180</v>
      </c>
      <c r="B2" s="289"/>
      <c r="C2" s="301" t="s">
        <v>181</v>
      </c>
      <c r="D2" s="301"/>
      <c r="E2" s="303" t="s">
        <v>256</v>
      </c>
      <c r="F2" s="303" t="s">
        <v>112</v>
      </c>
      <c r="G2" s="303"/>
      <c r="H2" s="289" t="s">
        <v>121</v>
      </c>
      <c r="I2" s="289"/>
      <c r="J2" s="289"/>
      <c r="K2" s="289"/>
      <c r="L2" s="289"/>
    </row>
    <row r="3" spans="1:12" ht="29.25" customHeight="1" thickBot="1">
      <c r="A3" s="300"/>
      <c r="B3" s="300"/>
      <c r="C3" s="302"/>
      <c r="D3" s="302"/>
      <c r="E3" s="304"/>
      <c r="F3" s="304"/>
      <c r="G3" s="304"/>
      <c r="H3" s="316" t="s">
        <v>173</v>
      </c>
      <c r="I3" s="293"/>
      <c r="J3" s="293"/>
      <c r="K3" s="293"/>
      <c r="L3" s="293"/>
    </row>
    <row r="4" spans="1:12" ht="45" customHeight="1">
      <c r="A4" s="314" t="s">
        <v>85</v>
      </c>
      <c r="B4" s="309" t="s">
        <v>62</v>
      </c>
      <c r="C4" s="311" t="s">
        <v>126</v>
      </c>
      <c r="D4" s="311"/>
      <c r="E4" s="311"/>
      <c r="F4" s="311"/>
      <c r="G4" s="311"/>
      <c r="H4" s="311"/>
      <c r="I4" s="311" t="s">
        <v>63</v>
      </c>
      <c r="J4" s="311"/>
      <c r="K4" s="309" t="s">
        <v>31</v>
      </c>
      <c r="L4" s="297" t="s">
        <v>59</v>
      </c>
    </row>
    <row r="5" spans="1:12" ht="45" customHeight="1">
      <c r="A5" s="315"/>
      <c r="B5" s="310"/>
      <c r="C5" s="152"/>
      <c r="D5" s="152"/>
      <c r="E5" s="152"/>
      <c r="F5" s="152"/>
      <c r="G5" s="152"/>
      <c r="H5" s="152"/>
      <c r="I5" s="168" t="s">
        <v>1</v>
      </c>
      <c r="J5" s="168" t="s">
        <v>2</v>
      </c>
      <c r="K5" s="310"/>
      <c r="L5" s="298"/>
    </row>
    <row r="6" spans="1:12" ht="52.5" customHeight="1">
      <c r="A6" s="100" t="s">
        <v>14</v>
      </c>
      <c r="B6" s="19">
        <v>2350000000</v>
      </c>
      <c r="C6" s="19"/>
      <c r="D6" s="19"/>
      <c r="E6" s="19"/>
      <c r="F6" s="19"/>
      <c r="G6" s="19"/>
      <c r="H6" s="19"/>
      <c r="I6" s="19"/>
      <c r="J6" s="19"/>
      <c r="K6" s="19"/>
      <c r="L6" s="19">
        <f>SUM(B6:K6)</f>
        <v>2350000000</v>
      </c>
    </row>
    <row r="7" spans="1:12" ht="52.5" customHeight="1">
      <c r="A7" s="100" t="s">
        <v>15</v>
      </c>
      <c r="B7" s="19"/>
      <c r="C7" s="263"/>
      <c r="D7" s="19"/>
      <c r="E7" s="19"/>
      <c r="F7" s="19"/>
      <c r="G7" s="19"/>
      <c r="H7" s="19"/>
      <c r="I7" s="19"/>
      <c r="J7" s="19"/>
      <c r="K7" s="19"/>
      <c r="L7" s="19"/>
    </row>
    <row r="8" spans="1:12" ht="52.5" customHeight="1">
      <c r="A8" s="100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52.5" customHeight="1">
      <c r="A9" s="100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52.5" customHeight="1">
      <c r="A10" s="100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52.5" customHeight="1">
      <c r="A11" s="100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52.5" customHeight="1">
      <c r="A12" s="100" t="s">
        <v>20</v>
      </c>
      <c r="B12" s="19">
        <v>1150000000</v>
      </c>
      <c r="C12" s="263"/>
      <c r="D12" s="19"/>
      <c r="E12" s="19"/>
      <c r="F12" s="19"/>
      <c r="G12" s="19"/>
      <c r="H12" s="19"/>
      <c r="I12" s="19"/>
      <c r="J12" s="19"/>
      <c r="K12" s="19"/>
      <c r="L12" s="19">
        <f>SUM(B12:K12)</f>
        <v>1150000000</v>
      </c>
    </row>
    <row r="13" spans="1:12" ht="52.5" customHeight="1" thickBot="1">
      <c r="A13" s="70" t="s">
        <v>10</v>
      </c>
      <c r="B13" s="19">
        <f>SUM(B6:B12)</f>
        <v>3500000000</v>
      </c>
      <c r="C13" s="19">
        <f t="shared" ref="C13:K13" si="0">SUM(C6:C12)</f>
        <v>0</v>
      </c>
      <c r="D13" s="19">
        <f t="shared" si="0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>SUM(L6:L12)</f>
        <v>3500000000</v>
      </c>
    </row>
    <row r="14" spans="1:12" ht="81.75" customHeight="1">
      <c r="A14" s="291" t="s">
        <v>167</v>
      </c>
      <c r="B14" s="291"/>
      <c r="C14" s="291"/>
      <c r="D14" s="312"/>
      <c r="E14" s="312"/>
      <c r="F14" s="292" t="s">
        <v>158</v>
      </c>
      <c r="G14" s="292"/>
      <c r="H14" s="292"/>
      <c r="I14" s="291" t="s">
        <v>159</v>
      </c>
      <c r="J14" s="291"/>
      <c r="K14" s="291"/>
      <c r="L14" s="291"/>
    </row>
    <row r="15" spans="1:12" ht="37.5" customHeight="1">
      <c r="A15" s="293" t="s">
        <v>104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99" t="s">
        <v>144</v>
      </c>
    </row>
    <row r="16" spans="1:12" ht="74.25" customHeight="1">
      <c r="A16" s="294" t="s">
        <v>13</v>
      </c>
      <c r="B16" s="295"/>
      <c r="C16" s="295"/>
      <c r="D16" s="38"/>
      <c r="E16" s="38"/>
      <c r="F16" s="295" t="s">
        <v>29</v>
      </c>
      <c r="G16" s="295"/>
      <c r="H16" s="38"/>
      <c r="I16" s="38"/>
      <c r="J16" s="295" t="s">
        <v>12</v>
      </c>
      <c r="K16" s="295"/>
      <c r="L16" s="296"/>
    </row>
    <row r="17" spans="1:12" ht="82.5" customHeight="1">
      <c r="A17" s="286" t="s">
        <v>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8"/>
    </row>
    <row r="18" spans="1:12" ht="69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98"/>
    </row>
    <row r="19" spans="1:12" ht="48" customHeight="1">
      <c r="A19" s="290" t="s">
        <v>129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</sheetData>
  <mergeCells count="24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7:L17"/>
    <mergeCell ref="A18:K18"/>
    <mergeCell ref="A19:L19"/>
    <mergeCell ref="D14:E14"/>
    <mergeCell ref="A15:K15"/>
    <mergeCell ref="A16:C16"/>
    <mergeCell ref="F16:G16"/>
    <mergeCell ref="J16:L16"/>
    <mergeCell ref="A14:C14"/>
    <mergeCell ref="F14:H14"/>
    <mergeCell ref="I14:L14"/>
  </mergeCells>
  <printOptions horizontalCentered="1"/>
  <pageMargins left="0.118110236220472" right="0.118110236220472" top="0.35433070866141703" bottom="0.15748031496063" header="0.118110236220472" footer="0.118110236220472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17</vt:i4>
      </vt:variant>
    </vt:vector>
  </HeadingPairs>
  <TitlesOfParts>
    <vt:vector size="63" baseType="lpstr">
      <vt:lpstr>2 (19)</vt:lpstr>
      <vt:lpstr>2 (16)</vt:lpstr>
      <vt:lpstr>2 (13)</vt:lpstr>
      <vt:lpstr>2 (21)</vt:lpstr>
      <vt:lpstr>2 (18)</vt:lpstr>
      <vt:lpstr>2 (17)</vt:lpstr>
      <vt:lpstr>2 (15)</vt:lpstr>
      <vt:lpstr>2 (14)</vt:lpstr>
      <vt:lpstr>2 (12)</vt:lpstr>
      <vt:lpstr>2 (10)</vt:lpstr>
      <vt:lpstr>2 (9)</vt:lpstr>
      <vt:lpstr>2 (11)</vt:lpstr>
      <vt:lpstr>2 (6)</vt:lpstr>
      <vt:lpstr>2 (7)</vt:lpstr>
      <vt:lpstr>2</vt:lpstr>
      <vt:lpstr>2 (5)</vt:lpstr>
      <vt:lpstr>1</vt:lpstr>
      <vt:lpstr>1 (2)</vt:lpstr>
      <vt:lpstr>1 (3)</vt:lpstr>
      <vt:lpstr>4 (2)</vt:lpstr>
      <vt:lpstr>3</vt:lpstr>
      <vt:lpstr>4</vt:lpstr>
      <vt:lpstr>5 (20)</vt:lpstr>
      <vt:lpstr>5 (17)</vt:lpstr>
      <vt:lpstr>5 (19)</vt:lpstr>
      <vt:lpstr>5 (16)</vt:lpstr>
      <vt:lpstr>5 (15)</vt:lpstr>
      <vt:lpstr>5 (14)</vt:lpstr>
      <vt:lpstr>5 (13)</vt:lpstr>
      <vt:lpstr>5 (12)</vt:lpstr>
      <vt:lpstr>5 (9)</vt:lpstr>
      <vt:lpstr>5 (2)</vt:lpstr>
      <vt:lpstr>5 (6)</vt:lpstr>
      <vt:lpstr>5</vt:lpstr>
      <vt:lpstr>5 (4)</vt:lpstr>
      <vt:lpstr>5 (7)</vt:lpstr>
      <vt:lpstr>8</vt:lpstr>
      <vt:lpstr>9</vt:lpstr>
      <vt:lpstr>10</vt:lpstr>
      <vt:lpstr>10 (2)</vt:lpstr>
      <vt:lpstr>10 (3)</vt:lpstr>
      <vt:lpstr>11</vt:lpstr>
      <vt:lpstr>12</vt:lpstr>
      <vt:lpstr>13 (2)</vt:lpstr>
      <vt:lpstr>13</vt:lpstr>
      <vt:lpstr>متمم ها و مصرف نشده ها</vt:lpstr>
      <vt:lpstr>'1'!Print_Area</vt:lpstr>
      <vt:lpstr>'1 (2)'!Print_Area</vt:lpstr>
      <vt:lpstr>'1 (3)'!Print_Area</vt:lpstr>
      <vt:lpstr>'10'!Print_Area</vt:lpstr>
      <vt:lpstr>'10 (2)'!Print_Area</vt:lpstr>
      <vt:lpstr>'10 (3)'!Print_Area</vt:lpstr>
      <vt:lpstr>'11'!Print_Area</vt:lpstr>
      <vt:lpstr>'13'!Print_Area</vt:lpstr>
      <vt:lpstr>'13 (2)'!Print_Area</vt:lpstr>
      <vt:lpstr>'3'!Print_Area</vt:lpstr>
      <vt:lpstr>'4'!Print_Area</vt:lpstr>
      <vt:lpstr>'4 (2)'!Print_Area</vt:lpstr>
      <vt:lpstr>'5'!Print_Area</vt:lpstr>
      <vt:lpstr>'5 (16)'!Print_Area</vt:lpstr>
      <vt:lpstr>'5 (2)'!Print_Area</vt:lpstr>
      <vt:lpstr>'5 (9)'!Print_Area</vt:lpstr>
      <vt:lpstr>'متمم ها و مصرف نشده ها'!Print_Area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najafi</dc:creator>
  <cp:lastModifiedBy>toofan norozzade</cp:lastModifiedBy>
  <cp:lastPrinted>2024-10-17T05:58:13Z</cp:lastPrinted>
  <dcterms:created xsi:type="dcterms:W3CDTF">2016-05-15T06:42:40Z</dcterms:created>
  <dcterms:modified xsi:type="dcterms:W3CDTF">2024-10-18T07:55:43Z</dcterms:modified>
</cp:coreProperties>
</file>